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alken\Explotacion de Datos\Boletin\Versiones Finales\Panorama empleo\Panorama del empleo 2022\Enero 2022\"/>
    </mc:Choice>
  </mc:AlternateContent>
  <xr:revisionPtr revIDLastSave="0" documentId="8_{1B46D765-CDDE-4C70-AB6A-AF60321CEF57}" xr6:coauthVersionLast="47" xr6:coauthVersionMax="47" xr10:uidLastSave="{00000000-0000-0000-0000-000000000000}"/>
  <bookViews>
    <workbookView xWindow="-120" yWindow="-120" windowWidth="29040" windowHeight="15840" tabRatio="917" firstSheet="1" activeTab="1" xr2:uid="{D8D8ADA9-A10B-4B60-A8BC-0BF78871FCE1}"/>
  </bookViews>
  <sheets>
    <sheet name="Índice_x0009_" sheetId="1" r:id="rId1"/>
    <sheet name="1" sheetId="2" r:id="rId2"/>
    <sheet name="2" sheetId="46" r:id="rId3"/>
    <sheet name="3" sheetId="3" r:id="rId4"/>
    <sheet name="4" sheetId="4" r:id="rId5"/>
    <sheet name="5" sheetId="23" r:id="rId6"/>
    <sheet name="6" sheetId="5" r:id="rId7"/>
    <sheet name="7" sheetId="6" r:id="rId8"/>
    <sheet name="8" sheetId="26" r:id="rId9"/>
    <sheet name="9" sheetId="7" r:id="rId10"/>
    <sheet name="10" sheetId="43" r:id="rId11"/>
    <sheet name="11" sheetId="44" r:id="rId12"/>
    <sheet name="12" sheetId="59" r:id="rId13"/>
    <sheet name="13" sheetId="55" r:id="rId14"/>
    <sheet name="14" sheetId="57" r:id="rId15"/>
    <sheet name="15" sheetId="60" r:id="rId16"/>
    <sheet name="16" sheetId="58" r:id="rId17"/>
    <sheet name="17" sheetId="56" r:id="rId18"/>
    <sheet name="18" sheetId="8" r:id="rId19"/>
    <sheet name="19" sheetId="9" r:id="rId20"/>
    <sheet name="20" sheetId="27" r:id="rId21"/>
    <sheet name="21" sheetId="10" r:id="rId22"/>
    <sheet name="22" sheetId="45" r:id="rId23"/>
    <sheet name="23" sheetId="34" r:id="rId24"/>
    <sheet name="24" sheetId="61" r:id="rId25"/>
    <sheet name="25" sheetId="39" r:id="rId26"/>
    <sheet name="26" sheetId="35" r:id="rId27"/>
    <sheet name="27" sheetId="36" r:id="rId28"/>
    <sheet name="28" sheetId="42" r:id="rId29"/>
    <sheet name="29" sheetId="37" r:id="rId30"/>
    <sheet name="30" sheetId="41" r:id="rId31"/>
    <sheet name="31" sheetId="47" r:id="rId32"/>
    <sheet name="32" sheetId="48" r:id="rId33"/>
    <sheet name="33" sheetId="49" r:id="rId34"/>
    <sheet name="34" sheetId="50" r:id="rId35"/>
    <sheet name="35" sheetId="51" r:id="rId36"/>
    <sheet name="36" sheetId="52" r:id="rId37"/>
    <sheet name="37" sheetId="53" r:id="rId38"/>
    <sheet name="38" sheetId="54" r:id="rId39"/>
    <sheet name="39" sheetId="62" r:id="rId40"/>
    <sheet name="40" sheetId="63" r:id="rId41"/>
    <sheet name="41" sheetId="64" r:id="rId42"/>
    <sheet name="42" sheetId="65" r:id="rId43"/>
    <sheet name="43" sheetId="66" r:id="rId44"/>
    <sheet name="44" sheetId="67" r:id="rId45"/>
    <sheet name="45" sheetId="68" r:id="rId46"/>
    <sheet name="46" sheetId="69" r:id="rId47"/>
    <sheet name="47" sheetId="70" r:id="rId48"/>
    <sheet name="48" sheetId="71" r:id="rId49"/>
    <sheet name="49" sheetId="72" r:id="rId50"/>
    <sheet name="50" sheetId="73" r:id="rId51"/>
    <sheet name="51" sheetId="74" r:id="rId52"/>
    <sheet name="52" sheetId="75" r:id="rId53"/>
  </sheets>
  <externalReferences>
    <externalReference r:id="rId54"/>
  </externalReferences>
  <definedNames>
    <definedName name="_xlnm._FilterDatabase" localSheetId="1" hidden="1">'1'!$I$24:$M$41</definedName>
    <definedName name="_xlnm._FilterDatabase" localSheetId="10" hidden="1">'10'!$B$1:$D$26</definedName>
    <definedName name="_xlnm._FilterDatabase" localSheetId="11" hidden="1">'11'!$B$1:$D$12</definedName>
    <definedName name="_xlnm._FilterDatabase" localSheetId="12" hidden="1">'12'!$I$24:$M$41</definedName>
    <definedName name="_xlnm._FilterDatabase" localSheetId="13" hidden="1">'13'!$B$1:$D$3</definedName>
    <definedName name="_xlnm._FilterDatabase" localSheetId="14" hidden="1">'14'!$B$1:$D$3</definedName>
    <definedName name="_xlnm._FilterDatabase" localSheetId="15" hidden="1">'15'!$I$24:$M$41</definedName>
    <definedName name="_xlnm._FilterDatabase" localSheetId="16" hidden="1">'16'!$B$1:$D$3</definedName>
    <definedName name="_xlnm._FilterDatabase" localSheetId="17" hidden="1">'17'!$B$1:$D$3</definedName>
    <definedName name="_xlnm._FilterDatabase" localSheetId="21" hidden="1">'21'!$B$1:$D$26</definedName>
    <definedName name="_xlnm._FilterDatabase" localSheetId="22" hidden="1">'22'!$B$1:$D$3</definedName>
    <definedName name="_xlnm._FilterDatabase" localSheetId="23" hidden="1">'23'!$B$1:$D$3</definedName>
    <definedName name="_xlnm._FilterDatabase" localSheetId="24" hidden="1">'24'!$B$1:$D$3</definedName>
    <definedName name="_xlnm._FilterDatabase" localSheetId="25" hidden="1">'25'!$B$1:$D$3</definedName>
    <definedName name="_xlnm._FilterDatabase" localSheetId="26" hidden="1">'26'!$B$1:$D$3</definedName>
    <definedName name="_xlnm._FilterDatabase" localSheetId="27" hidden="1">'27'!$B$1:$D$4</definedName>
    <definedName name="_xlnm._FilterDatabase" localSheetId="28" hidden="1">'28'!$B$1:$D$4</definedName>
    <definedName name="_xlnm._FilterDatabase" localSheetId="29" hidden="1">'29'!$B$1:$D$4</definedName>
    <definedName name="_xlnm._FilterDatabase" localSheetId="30" hidden="1">'30'!$B$1:$D$4</definedName>
    <definedName name="_xlnm._FilterDatabase" localSheetId="39" hidden="1">'39'!$I$24:$M$41</definedName>
    <definedName name="_xlnm._FilterDatabase" localSheetId="48" hidden="1">'48'!$B$1:$D$21</definedName>
    <definedName name="_xlnm._FilterDatabase" localSheetId="52" hidden="1">'52'!$B$1:$D$21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75" l="1"/>
  <c r="C5" i="75"/>
  <c r="D5" i="75"/>
  <c r="B6" i="75"/>
  <c r="C6" i="75"/>
  <c r="D6" i="75"/>
  <c r="B7" i="75"/>
  <c r="C7" i="75"/>
  <c r="D7" i="75"/>
  <c r="B8" i="75"/>
  <c r="C8" i="75"/>
  <c r="D8" i="75"/>
  <c r="B9" i="75"/>
  <c r="C9" i="75"/>
  <c r="D9" i="75"/>
  <c r="B10" i="75"/>
  <c r="C10" i="75"/>
  <c r="D10" i="75"/>
  <c r="B11" i="75"/>
  <c r="C11" i="75"/>
  <c r="D11" i="75"/>
  <c r="B12" i="75"/>
  <c r="C12" i="75"/>
  <c r="D12" i="75"/>
  <c r="B13" i="75"/>
  <c r="C13" i="75"/>
  <c r="D13" i="75"/>
  <c r="B14" i="75"/>
  <c r="C14" i="75"/>
  <c r="D14" i="75"/>
  <c r="B15" i="75"/>
  <c r="C15" i="75"/>
  <c r="D15" i="75"/>
  <c r="B16" i="75"/>
  <c r="C16" i="75"/>
  <c r="D16" i="75"/>
  <c r="B17" i="75"/>
  <c r="C17" i="75"/>
  <c r="D17" i="75"/>
  <c r="B18" i="75"/>
  <c r="C18" i="75"/>
  <c r="D18" i="75"/>
  <c r="B19" i="75"/>
  <c r="C19" i="75"/>
  <c r="D19" i="75"/>
  <c r="B20" i="75"/>
  <c r="C20" i="75"/>
  <c r="D20" i="75"/>
  <c r="B21" i="75"/>
  <c r="C21" i="75"/>
  <c r="D21" i="75"/>
  <c r="K6" i="74"/>
  <c r="F6" i="74"/>
  <c r="G6" i="74"/>
  <c r="H6" i="74"/>
  <c r="I6" i="74"/>
  <c r="J6" i="74"/>
  <c r="B6" i="74"/>
  <c r="C6" i="74"/>
  <c r="D6" i="74"/>
  <c r="E6" i="74"/>
  <c r="B5" i="73"/>
  <c r="C5" i="73"/>
  <c r="D5" i="73"/>
  <c r="B6" i="73"/>
  <c r="C6" i="73"/>
  <c r="D6" i="73"/>
  <c r="B7" i="73"/>
  <c r="C7" i="73"/>
  <c r="D7" i="73"/>
  <c r="B8" i="73"/>
  <c r="C8" i="73"/>
  <c r="D8" i="73"/>
  <c r="B9" i="73"/>
  <c r="C9" i="73"/>
  <c r="D9" i="73"/>
  <c r="B10" i="73"/>
  <c r="C10" i="73"/>
  <c r="D10" i="73"/>
  <c r="B11" i="73"/>
  <c r="C11" i="73"/>
  <c r="D11" i="73"/>
  <c r="B12" i="73"/>
  <c r="C12" i="73"/>
  <c r="D12" i="73"/>
  <c r="B13" i="73"/>
  <c r="C13" i="73"/>
  <c r="D13" i="73"/>
  <c r="B14" i="73"/>
  <c r="C14" i="73"/>
  <c r="D14" i="73"/>
  <c r="B15" i="73"/>
  <c r="C15" i="73"/>
  <c r="D15" i="73"/>
  <c r="B16" i="73"/>
  <c r="C16" i="73"/>
  <c r="D16" i="73"/>
  <c r="B17" i="73"/>
  <c r="C17" i="73"/>
  <c r="D17" i="73"/>
  <c r="B18" i="73"/>
  <c r="C18" i="73"/>
  <c r="D18" i="73"/>
  <c r="B19" i="73"/>
  <c r="C19" i="73"/>
  <c r="D19" i="73"/>
  <c r="B20" i="73"/>
  <c r="C20" i="73"/>
  <c r="D20" i="73"/>
  <c r="B21" i="73"/>
  <c r="C21" i="73"/>
  <c r="D21" i="73"/>
  <c r="B22" i="73"/>
  <c r="C22" i="73"/>
  <c r="D22" i="73"/>
  <c r="B23" i="73"/>
  <c r="C23" i="73"/>
  <c r="D23" i="73"/>
  <c r="B24" i="73"/>
  <c r="C24" i="73"/>
  <c r="D24" i="73"/>
  <c r="B25" i="73"/>
  <c r="C25" i="73"/>
  <c r="D25" i="73"/>
  <c r="B26" i="73"/>
  <c r="C26" i="73"/>
  <c r="D26" i="73"/>
  <c r="B27" i="73"/>
  <c r="C27" i="73"/>
  <c r="D27" i="73"/>
  <c r="D6" i="72"/>
  <c r="C6" i="72"/>
  <c r="C7" i="72"/>
  <c r="C8" i="72"/>
  <c r="C9" i="72"/>
  <c r="C10" i="72"/>
  <c r="C11" i="72"/>
  <c r="C12" i="72"/>
  <c r="C13" i="72"/>
  <c r="C14" i="72"/>
  <c r="C15" i="72"/>
  <c r="C16" i="72"/>
  <c r="C17" i="72"/>
  <c r="B5" i="71"/>
  <c r="C5" i="71"/>
  <c r="D5" i="71"/>
  <c r="E5" i="71"/>
  <c r="F5" i="71"/>
  <c r="G5" i="71"/>
  <c r="H5" i="71"/>
  <c r="I5" i="71"/>
  <c r="B6" i="71"/>
  <c r="C6" i="71"/>
  <c r="D6" i="71"/>
  <c r="E6" i="71"/>
  <c r="F6" i="71"/>
  <c r="G6" i="71"/>
  <c r="H6" i="71"/>
  <c r="I6" i="71"/>
  <c r="B7" i="71"/>
  <c r="C7" i="71"/>
  <c r="D7" i="71"/>
  <c r="E7" i="71"/>
  <c r="F7" i="71"/>
  <c r="G7" i="71"/>
  <c r="H7" i="71"/>
  <c r="I7" i="71"/>
  <c r="B8" i="71"/>
  <c r="C8" i="71"/>
  <c r="D8" i="71"/>
  <c r="E8" i="71"/>
  <c r="F8" i="71"/>
  <c r="G8" i="71"/>
  <c r="H8" i="71"/>
  <c r="I8" i="71"/>
  <c r="B9" i="71"/>
  <c r="C9" i="71"/>
  <c r="D9" i="71"/>
  <c r="E9" i="71"/>
  <c r="F9" i="71"/>
  <c r="G9" i="71"/>
  <c r="H9" i="71"/>
  <c r="I9" i="71"/>
  <c r="B10" i="71"/>
  <c r="C10" i="71"/>
  <c r="D10" i="71"/>
  <c r="E10" i="71"/>
  <c r="F10" i="71"/>
  <c r="G10" i="71"/>
  <c r="H10" i="71"/>
  <c r="I10" i="71"/>
  <c r="B11" i="71"/>
  <c r="C11" i="71"/>
  <c r="D11" i="71"/>
  <c r="E11" i="71"/>
  <c r="F11" i="71"/>
  <c r="G11" i="71"/>
  <c r="H11" i="71"/>
  <c r="I11" i="71"/>
  <c r="B12" i="71"/>
  <c r="C12" i="71"/>
  <c r="D12" i="71"/>
  <c r="E12" i="71"/>
  <c r="F12" i="71"/>
  <c r="G12" i="71"/>
  <c r="H12" i="71"/>
  <c r="I12" i="71"/>
  <c r="B13" i="71"/>
  <c r="C13" i="71"/>
  <c r="D13" i="71"/>
  <c r="E13" i="71"/>
  <c r="F13" i="71"/>
  <c r="G13" i="71"/>
  <c r="H13" i="71"/>
  <c r="I13" i="71"/>
  <c r="B14" i="71"/>
  <c r="C14" i="71"/>
  <c r="D14" i="71"/>
  <c r="E14" i="71"/>
  <c r="F14" i="71"/>
  <c r="G14" i="71"/>
  <c r="H14" i="71"/>
  <c r="I14" i="71"/>
  <c r="B15" i="71"/>
  <c r="C15" i="71"/>
  <c r="D15" i="71"/>
  <c r="E15" i="71"/>
  <c r="F15" i="71"/>
  <c r="G15" i="71"/>
  <c r="H15" i="71"/>
  <c r="I15" i="71"/>
  <c r="B16" i="71"/>
  <c r="C16" i="71"/>
  <c r="D16" i="71"/>
  <c r="E16" i="71"/>
  <c r="F16" i="71"/>
  <c r="G16" i="71"/>
  <c r="H16" i="71"/>
  <c r="I16" i="71"/>
  <c r="B17" i="71"/>
  <c r="C17" i="71"/>
  <c r="D17" i="71"/>
  <c r="E17" i="71"/>
  <c r="F17" i="71"/>
  <c r="G17" i="71"/>
  <c r="H17" i="71"/>
  <c r="I17" i="71"/>
  <c r="B18" i="71"/>
  <c r="C18" i="71"/>
  <c r="D18" i="71"/>
  <c r="E18" i="71"/>
  <c r="F18" i="71"/>
  <c r="G18" i="71"/>
  <c r="H18" i="71"/>
  <c r="I18" i="71"/>
  <c r="B19" i="71"/>
  <c r="C19" i="71"/>
  <c r="D19" i="71"/>
  <c r="E19" i="71"/>
  <c r="F19" i="71"/>
  <c r="G19" i="71"/>
  <c r="H19" i="71"/>
  <c r="I19" i="71"/>
  <c r="B20" i="71"/>
  <c r="C20" i="71"/>
  <c r="D20" i="71"/>
  <c r="E20" i="71"/>
  <c r="F20" i="71"/>
  <c r="G20" i="71"/>
  <c r="H20" i="71"/>
  <c r="I20" i="71"/>
  <c r="B21" i="71"/>
  <c r="C21" i="71"/>
  <c r="D21" i="71"/>
  <c r="E21" i="71"/>
  <c r="F21" i="71"/>
  <c r="G21" i="71"/>
  <c r="H21" i="71"/>
  <c r="I21" i="71"/>
  <c r="B5" i="70"/>
  <c r="C5" i="70"/>
  <c r="D5" i="70"/>
  <c r="E5" i="70"/>
  <c r="F5" i="70"/>
  <c r="G5" i="70"/>
  <c r="B6" i="70"/>
  <c r="C6" i="70"/>
  <c r="D6" i="70"/>
  <c r="E6" i="70"/>
  <c r="F6" i="70"/>
  <c r="G6" i="70"/>
  <c r="B7" i="70"/>
  <c r="C7" i="70"/>
  <c r="D7" i="70"/>
  <c r="E7" i="70"/>
  <c r="F7" i="70"/>
  <c r="G7" i="70"/>
  <c r="B8" i="70"/>
  <c r="C8" i="70"/>
  <c r="D8" i="70"/>
  <c r="E8" i="70"/>
  <c r="F8" i="70"/>
  <c r="G8" i="70"/>
  <c r="B9" i="70"/>
  <c r="C9" i="70"/>
  <c r="D9" i="70"/>
  <c r="E9" i="70"/>
  <c r="F9" i="70"/>
  <c r="G9" i="70"/>
  <c r="B10" i="70"/>
  <c r="C10" i="70"/>
  <c r="D10" i="70"/>
  <c r="E10" i="70"/>
  <c r="F10" i="70"/>
  <c r="G10" i="70"/>
  <c r="B11" i="70"/>
  <c r="C11" i="70"/>
  <c r="D11" i="70"/>
  <c r="E11" i="70"/>
  <c r="F11" i="70"/>
  <c r="G11" i="70"/>
  <c r="B12" i="70"/>
  <c r="C12" i="70"/>
  <c r="D12" i="70"/>
  <c r="E12" i="70"/>
  <c r="F12" i="70"/>
  <c r="G12" i="70"/>
  <c r="B13" i="70"/>
  <c r="C13" i="70"/>
  <c r="D13" i="70"/>
  <c r="E13" i="70"/>
  <c r="F13" i="70"/>
  <c r="G13" i="70"/>
  <c r="B14" i="70"/>
  <c r="C14" i="70"/>
  <c r="D14" i="70"/>
  <c r="E14" i="70"/>
  <c r="F14" i="70"/>
  <c r="G14" i="70"/>
  <c r="B15" i="70"/>
  <c r="C15" i="70"/>
  <c r="D15" i="70"/>
  <c r="E15" i="70"/>
  <c r="F15" i="70"/>
  <c r="G15" i="70"/>
  <c r="B16" i="70"/>
  <c r="C16" i="70"/>
  <c r="D16" i="70"/>
  <c r="E16" i="70"/>
  <c r="F16" i="70"/>
  <c r="G16" i="70"/>
  <c r="B17" i="70"/>
  <c r="C17" i="70"/>
  <c r="D17" i="70"/>
  <c r="E17" i="70"/>
  <c r="F17" i="70"/>
  <c r="G17" i="70"/>
  <c r="B18" i="70"/>
  <c r="C18" i="70"/>
  <c r="D18" i="70"/>
  <c r="E18" i="70"/>
  <c r="F18" i="70"/>
  <c r="G18" i="70"/>
  <c r="B19" i="70"/>
  <c r="C19" i="70"/>
  <c r="D19" i="70"/>
  <c r="E19" i="70"/>
  <c r="F19" i="70"/>
  <c r="G19" i="70"/>
  <c r="B20" i="70"/>
  <c r="C20" i="70"/>
  <c r="D20" i="70"/>
  <c r="E20" i="70"/>
  <c r="F20" i="70"/>
  <c r="G20" i="70"/>
  <c r="B21" i="70"/>
  <c r="C21" i="70"/>
  <c r="D21" i="70"/>
  <c r="E21" i="70"/>
  <c r="F21" i="70"/>
  <c r="G21" i="70"/>
  <c r="U6" i="69"/>
  <c r="K6" i="69"/>
  <c r="F6" i="69"/>
  <c r="V6" i="69"/>
  <c r="W6" i="69"/>
  <c r="X6" i="69"/>
  <c r="Y6" i="69"/>
  <c r="Q6" i="69"/>
  <c r="R6" i="69"/>
  <c r="S6" i="69"/>
  <c r="T6" i="69"/>
  <c r="G6" i="69"/>
  <c r="H6" i="69"/>
  <c r="I6" i="69"/>
  <c r="J6" i="69"/>
  <c r="B6" i="69"/>
  <c r="C6" i="69"/>
  <c r="D6" i="69"/>
  <c r="E6" i="69"/>
  <c r="B5" i="68"/>
  <c r="C5" i="68"/>
  <c r="D5" i="68"/>
  <c r="E5" i="68"/>
  <c r="F5" i="68"/>
  <c r="G5" i="68"/>
  <c r="B6" i="68"/>
  <c r="C6" i="68"/>
  <c r="D6" i="68"/>
  <c r="E6" i="68"/>
  <c r="F6" i="68"/>
  <c r="G6" i="68"/>
  <c r="B7" i="68"/>
  <c r="C7" i="68"/>
  <c r="D7" i="68"/>
  <c r="E7" i="68"/>
  <c r="F7" i="68"/>
  <c r="G7" i="68"/>
  <c r="B8" i="68"/>
  <c r="C8" i="68"/>
  <c r="D8" i="68"/>
  <c r="E8" i="68"/>
  <c r="F8" i="68"/>
  <c r="G8" i="68"/>
  <c r="B9" i="68"/>
  <c r="C9" i="68"/>
  <c r="D9" i="68"/>
  <c r="E9" i="68"/>
  <c r="F9" i="68"/>
  <c r="G9" i="68"/>
  <c r="B10" i="68"/>
  <c r="C10" i="68"/>
  <c r="D10" i="68"/>
  <c r="E10" i="68"/>
  <c r="F10" i="68"/>
  <c r="G10" i="68"/>
  <c r="B11" i="68"/>
  <c r="C11" i="68"/>
  <c r="D11" i="68"/>
  <c r="E11" i="68"/>
  <c r="F11" i="68"/>
  <c r="G11" i="68"/>
  <c r="B12" i="68"/>
  <c r="C12" i="68"/>
  <c r="D12" i="68"/>
  <c r="E12" i="68"/>
  <c r="F12" i="68"/>
  <c r="G12" i="68"/>
  <c r="B13" i="68"/>
  <c r="C13" i="68"/>
  <c r="D13" i="68"/>
  <c r="E13" i="68"/>
  <c r="F13" i="68"/>
  <c r="G13" i="68"/>
  <c r="B14" i="68"/>
  <c r="C14" i="68"/>
  <c r="D14" i="68"/>
  <c r="E14" i="68"/>
  <c r="F14" i="68"/>
  <c r="G14" i="68"/>
  <c r="B15" i="68"/>
  <c r="C15" i="68"/>
  <c r="D15" i="68"/>
  <c r="E15" i="68"/>
  <c r="F15" i="68"/>
  <c r="G15" i="68"/>
  <c r="B16" i="68"/>
  <c r="C16" i="68"/>
  <c r="D16" i="68"/>
  <c r="E16" i="68"/>
  <c r="F16" i="68"/>
  <c r="G16" i="68"/>
  <c r="B17" i="68"/>
  <c r="C17" i="68"/>
  <c r="D17" i="68"/>
  <c r="E17" i="68"/>
  <c r="F17" i="68"/>
  <c r="G17" i="68"/>
  <c r="B18" i="68"/>
  <c r="C18" i="68"/>
  <c r="D18" i="68"/>
  <c r="E18" i="68"/>
  <c r="F18" i="68"/>
  <c r="G18" i="68"/>
  <c r="B19" i="68"/>
  <c r="C19" i="68"/>
  <c r="D19" i="68"/>
  <c r="E19" i="68"/>
  <c r="F19" i="68"/>
  <c r="G19" i="68"/>
  <c r="B20" i="68"/>
  <c r="C20" i="68"/>
  <c r="D20" i="68"/>
  <c r="E20" i="68"/>
  <c r="F20" i="68"/>
  <c r="G20" i="68"/>
  <c r="B21" i="68"/>
  <c r="C21" i="68"/>
  <c r="D21" i="68"/>
  <c r="E21" i="68"/>
  <c r="F21" i="68"/>
  <c r="G21" i="68"/>
  <c r="B22" i="68"/>
  <c r="C22" i="68"/>
  <c r="D22" i="68"/>
  <c r="E22" i="68"/>
  <c r="F22" i="68"/>
  <c r="G22" i="68"/>
  <c r="B23" i="68"/>
  <c r="C23" i="68"/>
  <c r="D23" i="68"/>
  <c r="E23" i="68"/>
  <c r="F23" i="68"/>
  <c r="G23" i="68"/>
  <c r="B24" i="68"/>
  <c r="C24" i="68"/>
  <c r="D24" i="68"/>
  <c r="E24" i="68"/>
  <c r="F24" i="68"/>
  <c r="G24" i="68"/>
  <c r="B25" i="68"/>
  <c r="C25" i="68"/>
  <c r="D25" i="68"/>
  <c r="E25" i="68"/>
  <c r="F25" i="68"/>
  <c r="G25" i="68"/>
  <c r="B26" i="68"/>
  <c r="C26" i="68"/>
  <c r="D26" i="68"/>
  <c r="E26" i="68"/>
  <c r="F26" i="68"/>
  <c r="G26" i="68"/>
  <c r="B27" i="68"/>
  <c r="C27" i="68"/>
  <c r="D27" i="68"/>
  <c r="E27" i="68"/>
  <c r="F27" i="68"/>
  <c r="G27" i="68"/>
  <c r="AC6" i="67"/>
  <c r="O6" i="67"/>
  <c r="H6" i="67"/>
  <c r="W6" i="67"/>
  <c r="X6" i="67"/>
  <c r="Y6" i="67"/>
  <c r="Z6" i="67"/>
  <c r="AA6" i="67"/>
  <c r="AB6" i="67"/>
  <c r="I6" i="67"/>
  <c r="J6" i="67"/>
  <c r="K6" i="67"/>
  <c r="L6" i="67"/>
  <c r="M6" i="67"/>
  <c r="N6" i="67"/>
  <c r="B6" i="67"/>
  <c r="C6" i="67"/>
  <c r="D6" i="67"/>
  <c r="E6" i="67"/>
  <c r="F6" i="67"/>
  <c r="G6" i="67"/>
  <c r="I4" i="71"/>
  <c r="O6" i="69"/>
  <c r="N6" i="69"/>
  <c r="M6" i="69"/>
  <c r="L6" i="69"/>
  <c r="V6" i="67"/>
  <c r="U6" i="67"/>
  <c r="T6" i="67"/>
  <c r="S6" i="67"/>
  <c r="R6" i="67"/>
  <c r="Q6" i="67"/>
  <c r="P6" i="67"/>
  <c r="Z6" i="69" l="1"/>
  <c r="G9" i="67"/>
  <c r="F9" i="67"/>
  <c r="D9" i="67"/>
  <c r="C9" i="67"/>
  <c r="B9" i="67"/>
  <c r="E9" i="67" l="1"/>
  <c r="E6" i="72"/>
  <c r="F6" i="72" s="1"/>
  <c r="P6" i="69"/>
</calcChain>
</file>

<file path=xl/sharedStrings.xml><?xml version="1.0" encoding="utf-8"?>
<sst xmlns="http://schemas.openxmlformats.org/spreadsheetml/2006/main" count="1425" uniqueCount="353">
  <si>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</si>
  <si>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</si>
  <si>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</si>
  <si>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</si>
  <si>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</si>
  <si>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</si>
  <si>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</si>
  <si>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</si>
  <si>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</si>
  <si>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</si>
  <si>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</si>
  <si>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</si>
  <si>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</si>
  <si>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Femenino</t>
  </si>
  <si>
    <t>Masculino</t>
  </si>
  <si>
    <t>Provincia</t>
  </si>
  <si>
    <t>Total</t>
  </si>
  <si>
    <t>Evolución Mensual de los empleadores registrados en el SDSS</t>
  </si>
  <si>
    <t>Tabla 1</t>
  </si>
  <si>
    <t>Tabla 2</t>
  </si>
  <si>
    <t>Tabla 3</t>
  </si>
  <si>
    <t>Tabla 4</t>
  </si>
  <si>
    <t>Tabla 5</t>
  </si>
  <si>
    <t>Tabla 6</t>
  </si>
  <si>
    <t>Tabla 7</t>
  </si>
  <si>
    <t>Tabla 8</t>
  </si>
  <si>
    <t>Tabla 9</t>
  </si>
  <si>
    <t>Sector Económico</t>
  </si>
  <si>
    <t>Tabla 10</t>
  </si>
  <si>
    <t>Absoluta</t>
  </si>
  <si>
    <t>%</t>
  </si>
  <si>
    <t>18-30 años</t>
  </si>
  <si>
    <t>31-55 años</t>
  </si>
  <si>
    <t>Mayor de 55 años</t>
  </si>
  <si>
    <t>Tabla 11</t>
  </si>
  <si>
    <t>Tabla 12</t>
  </si>
  <si>
    <t>Año 2020-2021</t>
  </si>
  <si>
    <t>Tabla 13</t>
  </si>
  <si>
    <t>Tabla 14</t>
  </si>
  <si>
    <t>Tabla 15</t>
  </si>
  <si>
    <t>Tabla 16</t>
  </si>
  <si>
    <t>Tabla 17</t>
  </si>
  <si>
    <t>Ingresos recaudados por la TSS</t>
  </si>
  <si>
    <t>Ingresos recaudados por la TSS por entidad financiera</t>
  </si>
  <si>
    <t>Ingresos recaudados por la TSS por sector económico</t>
  </si>
  <si>
    <t>Ingresos recaudados por la TSS por rubro</t>
  </si>
  <si>
    <t>Departamento de Gestión de Explotación de Datos</t>
  </si>
  <si>
    <t>Dirección de Tecnología de la Información y Comunicación</t>
  </si>
  <si>
    <t>`</t>
  </si>
  <si>
    <t>Tabla 18</t>
  </si>
  <si>
    <t>Tabla 19</t>
  </si>
  <si>
    <t>Tabla 20</t>
  </si>
  <si>
    <t>Tabla 21</t>
  </si>
  <si>
    <t>Cantidad de empleos</t>
  </si>
  <si>
    <t>Índice</t>
  </si>
  <si>
    <t>Tabla 22</t>
  </si>
  <si>
    <t>Menor de 18 años</t>
  </si>
  <si>
    <t>Valores en RD$</t>
  </si>
  <si>
    <t>1) Los empleadores con sucursales u oficinas a nivel nacional figuran solo en la provincia donde se encuentra su casa matriz.</t>
  </si>
  <si>
    <t>Tabla 23</t>
  </si>
  <si>
    <t>Nacionalidad</t>
  </si>
  <si>
    <t>Tabla 24</t>
  </si>
  <si>
    <t>Tabla 25</t>
  </si>
  <si>
    <t>Tabla 26</t>
  </si>
  <si>
    <t>Tabla 27</t>
  </si>
  <si>
    <t>Tabla 28</t>
  </si>
  <si>
    <t>Tabla 29</t>
  </si>
  <si>
    <t>Tabla 30</t>
  </si>
  <si>
    <t>Tabla 31</t>
  </si>
  <si>
    <t>Tabla 32</t>
  </si>
  <si>
    <t>Tabla 33</t>
  </si>
  <si>
    <t>Tabla 34</t>
  </si>
  <si>
    <t>Tabla 35</t>
  </si>
  <si>
    <t>Hasta 10 empleados</t>
  </si>
  <si>
    <t>De 11 a 50 empleados</t>
  </si>
  <si>
    <t>De 51 a 150 empleados</t>
  </si>
  <si>
    <t>Esta es una publicación de la Tesorería de la Seguridad Social.  En caso de reproducción debe citarse la fuente.</t>
  </si>
  <si>
    <t>Evolución mensual de los trabajadores y empleos registrados en el SDSS</t>
  </si>
  <si>
    <t>Cantidad de empleos y masa salarial por rango de edad y rango salarial</t>
  </si>
  <si>
    <t>Cantidad de trabajadores, empleos y masa salarial  por provincia</t>
  </si>
  <si>
    <t>Cantidad de trabajadores, empleos y masa salarial por tamaño de empleador</t>
  </si>
  <si>
    <t xml:space="preserve">Cantidad de trabajadores, empleos y masa salarial por sector económico </t>
  </si>
  <si>
    <t>Cantidad de trabajadores, empleos y masa salarial  por sexo</t>
  </si>
  <si>
    <t>Cantidad de trabajadores, empleos y masa salarial del sector público registrados en el SDSS por sector económico</t>
  </si>
  <si>
    <t>Cantidad de trabajadores, empleos y masa salarial del sector privado registrados en el SDSS por sector económico</t>
  </si>
  <si>
    <t>Cantidad de empleadores registrados en el SDSS por provincia</t>
  </si>
  <si>
    <t>Cantidad de trabajadores extranjeros y dominicanos registrados en el SDSS</t>
  </si>
  <si>
    <t>Cantidad de empleos extranjeros y dominicanos registrados en el SDSS</t>
  </si>
  <si>
    <t>Cantidad y masa salarial de los extranjeros registrados en el SDSS</t>
  </si>
  <si>
    <t>Cantidad y distribución de extranjeros registrados en el SDSS por sector económico</t>
  </si>
  <si>
    <t xml:space="preserve">Cantidad de trabajadores, empleos y masa salarial por rango de edad </t>
  </si>
  <si>
    <t xml:space="preserve">Cantidad de Trabajadores, empleos y masa salarial por rango de edad </t>
  </si>
  <si>
    <t>Cantidad de trabajadores, empleos y masa salarial por rango salarial</t>
  </si>
  <si>
    <t>Cantidad de empleos registrados en el SDSS por sector económico y rango salarial</t>
  </si>
  <si>
    <t>Cantidad de empleos registrados en el SDSS por tipo de empleador y rango salarial</t>
  </si>
  <si>
    <t>Cantidad de empleos del sector privado registrados en el SDSS por sector económico y rango salarial</t>
  </si>
  <si>
    <t>Cantidad de empleadores registrados en el SDSS por tamaño de empleador</t>
  </si>
  <si>
    <t>Cantidad de empleadores registrados en el SDSS por sector económico</t>
  </si>
  <si>
    <t>Cantidad de empleadores registrados en el SDSS por tipo de empleador</t>
  </si>
  <si>
    <t>Cantidad de trabajadores</t>
  </si>
  <si>
    <t>Masa salarial (RD$)</t>
  </si>
  <si>
    <t>Variación interanual de la masa salarial</t>
  </si>
  <si>
    <t>Variación interanual del salario promedio</t>
  </si>
  <si>
    <t>Salario promedio (RD$)</t>
  </si>
  <si>
    <t>Absoluta (RD$)</t>
  </si>
  <si>
    <t>Variación interanual de la cantidad de trabajadores</t>
  </si>
  <si>
    <t>Variación interanual de la cantidad de empleos</t>
  </si>
  <si>
    <t>Cantidad de trabajadores, empleos y masa salarial por sexo</t>
  </si>
  <si>
    <t>Evolución mensual de la masa salarial y el salario promedio de trabajadores registrados en el SDSS</t>
  </si>
  <si>
    <t>Distribución % del empleo</t>
  </si>
  <si>
    <t xml:space="preserve">Salario promedio por trabajador (RD$) </t>
  </si>
  <si>
    <t xml:space="preserve">Menor de 18 años  </t>
  </si>
  <si>
    <t xml:space="preserve">18 a 30 años   </t>
  </si>
  <si>
    <t xml:space="preserve">31 a 55 años  </t>
  </si>
  <si>
    <t xml:space="preserve">Mayor a 55 años  </t>
  </si>
  <si>
    <t>Rango salarial</t>
  </si>
  <si>
    <t>Cantidad de empleos por rango de edad</t>
  </si>
  <si>
    <t xml:space="preserve">18 a 30 años  </t>
  </si>
  <si>
    <t>Salario promedio por trabajador (RD$)</t>
  </si>
  <si>
    <t>Cantidad de trabajadores por rango salarial</t>
  </si>
  <si>
    <t>Cantidad de empleos por rango salarial</t>
  </si>
  <si>
    <t>1) Los trabajadores de empleadores con sucursales u oficinas a nivel nacional figuran en la provincia donde se encuentra su casa matriz del empleador.</t>
  </si>
  <si>
    <t>2) Los trabajadores con empleos en múltiples provincias son asignados a la provincia del  primer empleador registrado.</t>
  </si>
  <si>
    <t>Cantidad de trabajadores por tamaño de empleador</t>
  </si>
  <si>
    <t>Cantidad de empleos por tamaño de empleador</t>
  </si>
  <si>
    <t xml:space="preserve">Más de 150 empleados </t>
  </si>
  <si>
    <t>Menos de RD$5,000</t>
  </si>
  <si>
    <t>De RD$5,000 a RD$10,000</t>
  </si>
  <si>
    <t>De RD$10,000 a RD$15,000</t>
  </si>
  <si>
    <t>De RD$15,000 a RD$30,000</t>
  </si>
  <si>
    <t>De RD$30,000 a RD$50,000</t>
  </si>
  <si>
    <t xml:space="preserve"> Más de RD$50,000</t>
  </si>
  <si>
    <t>Sector económico</t>
  </si>
  <si>
    <t>Distribución % de empleos</t>
  </si>
  <si>
    <t xml:space="preserve">Masa salarial
 (RD$)  </t>
  </si>
  <si>
    <t>Masa salarial 
(RD$)</t>
  </si>
  <si>
    <t>Sector económico/Rango salarial</t>
  </si>
  <si>
    <t>1) Los trabajadores con empleos en múltiples sectores económicos  son asignados al sector económico del primer empleador registrado.</t>
  </si>
  <si>
    <t xml:space="preserve">Salario promedio 
por trabajador (RD$)  </t>
  </si>
  <si>
    <t>Salario promedio 
por trabajador (RD$)</t>
  </si>
  <si>
    <t>Cantidad de empleos del sector público registrados en el SDSS por sector económico y rango salarial</t>
  </si>
  <si>
    <t>Cantidad de empleadores</t>
  </si>
  <si>
    <t>Evolución mensual de los empleadores registrados en el SDSS</t>
  </si>
  <si>
    <t>Variación interanual</t>
  </si>
  <si>
    <t>Distribución % de los empleadores</t>
  </si>
  <si>
    <t>Cantidad de 
empleadores</t>
  </si>
  <si>
    <t>Distribución % 
de los empleadores</t>
  </si>
  <si>
    <t>Distribución de los empleadores por tamaño de empleador</t>
  </si>
  <si>
    <t>Cantidad de empleadores por tamaño de empleador</t>
  </si>
  <si>
    <t>Privada</t>
  </si>
  <si>
    <t>Pública</t>
  </si>
  <si>
    <t>Esta es una publicación de la Tesorería de la Seguridad Social. 
En caso de reproducción debe citarse la fuente.</t>
  </si>
  <si>
    <t>Monto Recaudado (RD$)</t>
  </si>
  <si>
    <t>Monto recaudado (RD$)</t>
  </si>
  <si>
    <t>Entidad financiera</t>
  </si>
  <si>
    <t>Cantidad de "Notificaciones de Pago"</t>
  </si>
  <si>
    <t>1) Los ingresos recaudados incluyen la mora generada dentro de cada rubro.</t>
  </si>
  <si>
    <r>
      <t xml:space="preserve">2) </t>
    </r>
    <r>
      <rPr>
        <b/>
        <i/>
        <sz val="8"/>
        <color rgb="FF000000"/>
        <rFont val="Calibri"/>
        <family val="2"/>
        <scheme val="minor"/>
      </rPr>
      <t>SFS:</t>
    </r>
    <r>
      <rPr>
        <i/>
        <sz val="8"/>
        <color rgb="FF000000"/>
        <rFont val="Calibri"/>
        <family val="2"/>
        <scheme val="minor"/>
      </rPr>
      <t xml:space="preserve"> Seguro Familiar de Salud. </t>
    </r>
    <r>
      <rPr>
        <b/>
        <i/>
        <sz val="8"/>
        <color rgb="FF000000"/>
        <rFont val="Calibri"/>
        <family val="2"/>
        <scheme val="minor"/>
      </rPr>
      <t>SVDS:</t>
    </r>
    <r>
      <rPr>
        <i/>
        <sz val="8"/>
        <color rgb="FF000000"/>
        <rFont val="Calibri"/>
        <family val="2"/>
        <scheme val="minor"/>
      </rPr>
      <t xml:space="preserve"> Seguro de Vejez, Discapacidad y Sobrevivencia. </t>
    </r>
    <r>
      <rPr>
        <b/>
        <i/>
        <sz val="8"/>
        <color rgb="FF000000"/>
        <rFont val="Calibri"/>
        <family val="2"/>
        <scheme val="minor"/>
      </rPr>
      <t>SRL:</t>
    </r>
    <r>
      <rPr>
        <i/>
        <sz val="8"/>
        <color rgb="FF000000"/>
        <rFont val="Calibri"/>
        <family val="2"/>
        <scheme val="minor"/>
      </rPr>
      <t xml:space="preserve"> Seguro de Riesgo Laboral.</t>
    </r>
  </si>
  <si>
    <t>Cantidad de trabajadores dominicanos</t>
  </si>
  <si>
    <t>Cantidad de trabajadores extranjeros</t>
  </si>
  <si>
    <t>Variación Interanual de la cantidad de trabajadores extranjeros</t>
  </si>
  <si>
    <t>Cantidad de empleos ocupados por dominicanos</t>
  </si>
  <si>
    <t>Cantidad de empleos ocupados por extranjeros</t>
  </si>
  <si>
    <t>Total de empleos</t>
  </si>
  <si>
    <t>Total de trabajadores</t>
  </si>
  <si>
    <t>Salario promedio por trabajador extranjero (RD$)</t>
  </si>
  <si>
    <t>Cantidad y distribución de extranjeros registrados en el SDSS por rango de edad</t>
  </si>
  <si>
    <t xml:space="preserve">Top 20 de las nacionalidades de los extranjeros registrados en el SDSS </t>
  </si>
  <si>
    <t>Distribución % de los empleos ocupados por extranjeros</t>
  </si>
  <si>
    <t>Cantidad y distribución de los trabajadores extranjeros registrados en el SDSS por provincia</t>
  </si>
  <si>
    <t>De RD$10,000 a R$15,000</t>
  </si>
  <si>
    <t>1) A partir del 16 de julio del 2021 entró en vigencia la resolución No. 01/2021 sobre el salario mínimo nacional para los trabajadores del sector privado no sectorizados.</t>
  </si>
  <si>
    <t>Cantidad y masa salarial de los empleos ocupados por extranjeros registrados en el SDSS</t>
  </si>
  <si>
    <t>Total de empleos ocupados por extranjeros</t>
  </si>
  <si>
    <t>Cantidad de empleos ocupados por extranjeros cedulados</t>
  </si>
  <si>
    <t>Cantidad de empleos ocupados por extranjeros no cedulados</t>
  </si>
  <si>
    <t>Cantidad y distribución de los empleos ocupados por extranjeros registrados en el SDSS por rango de edad</t>
  </si>
  <si>
    <t>Cantidad y distribución de los empleos ocupados por extranjeros registrados en el SDSS por sexo</t>
  </si>
  <si>
    <t>Cantidad y distribución de extranjeros registrados en el SDSS por sexo</t>
  </si>
  <si>
    <r>
      <t xml:space="preserve">1) </t>
    </r>
    <r>
      <rPr>
        <b/>
        <i/>
        <sz val="8"/>
        <color rgb="FF000000"/>
        <rFont val="Calibri"/>
        <family val="2"/>
        <scheme val="minor"/>
      </rPr>
      <t>Otros rubros</t>
    </r>
    <r>
      <rPr>
        <i/>
        <sz val="8"/>
        <color rgb="FF000000"/>
        <rFont val="Calibri"/>
        <family val="2"/>
        <scheme val="minor"/>
      </rPr>
      <t>= Aportes voluntario y aporte per cápita adicional.</t>
    </r>
  </si>
  <si>
    <t>Empleador</t>
  </si>
  <si>
    <t>Trabajador</t>
  </si>
  <si>
    <t xml:space="preserve">Otros rubros </t>
  </si>
  <si>
    <t>Mora</t>
  </si>
  <si>
    <t>Monto recaudado</t>
  </si>
  <si>
    <t xml:space="preserve">Empleador </t>
  </si>
  <si>
    <t xml:space="preserve">Trabajador </t>
  </si>
  <si>
    <t>Otros rubros</t>
  </si>
  <si>
    <t>SFS</t>
  </si>
  <si>
    <t>SVDS</t>
  </si>
  <si>
    <t>SRL</t>
  </si>
  <si>
    <t>Ingresos recaudados por la TSS por entidad financiera y rubro</t>
  </si>
  <si>
    <t>Ingresos recaudados por la TSS según entidad financiera y aporte</t>
  </si>
  <si>
    <t>Ingresos recaudados por la TSS según sector económico y aporte</t>
  </si>
  <si>
    <t xml:space="preserve">SVDS </t>
  </si>
  <si>
    <t>1) Los trabajadores con empleos en múltiples sectores económicos son asignados al sector económico del primer empleador registrado.</t>
  </si>
  <si>
    <t>Cantidad de empleos ocupados por extranjeros y dominicanos registrados en el SDSS</t>
  </si>
  <si>
    <t>Variación interanual de la cantidad de empleos ocupados por extranjeros</t>
  </si>
  <si>
    <t>Variación interanual de la cantidad de extranjeros cedulados</t>
  </si>
  <si>
    <t>Variación interanual de la cantidad de extranjeros no cedulados</t>
  </si>
  <si>
    <t>Distribución de los empleos ocupados por extranjeros</t>
  </si>
  <si>
    <t xml:space="preserve">Cantidad de trabajadores extranjeros </t>
  </si>
  <si>
    <t>Cantidad y distribución de los empleos ocupados extranjeros registrados en el SDSS por provincia</t>
  </si>
  <si>
    <t>2) Los trabajadores con empleos en múltiples provincias son asignados a la provincia del primer empleador registrado.</t>
  </si>
  <si>
    <t>1) Este cuadro refleja la evolución mensual a la fecha de extracción de los datos de este informe. Estas estadísticas varían en el tiempo conforme a las rectificaciones que realiza el empleador sobre sus “Notificaciones de Pago” no pagadas al momento de la extracción del dato.</t>
  </si>
  <si>
    <t>Privado</t>
  </si>
  <si>
    <t>Público</t>
  </si>
  <si>
    <t xml:space="preserve">Hasta 10 trabajadores </t>
  </si>
  <si>
    <t xml:space="preserve">De 11 a 50 trabajadores  </t>
  </si>
  <si>
    <t xml:space="preserve">De 51 a 150 trabajadores </t>
  </si>
  <si>
    <t xml:space="preserve">Más de 150 trabajadores </t>
  </si>
  <si>
    <t>Cantidad de empleos del sector público</t>
  </si>
  <si>
    <t>Variación interanual de la cantidad de empleos del sector público</t>
  </si>
  <si>
    <t>Tabla 36</t>
  </si>
  <si>
    <t>Tabla 37</t>
  </si>
  <si>
    <t>Variación Interanual</t>
  </si>
  <si>
    <t>En Octubre entra en vigencia la resolución Num. 441-21 sobre instrucción a la TSS y a la empresa procesadora de la base de datos para la creación de un mecanismo que permita la realización de los aportes voluntarios extraordinarios</t>
  </si>
  <si>
    <t>Tabla 38</t>
  </si>
  <si>
    <t>Monto recaudado RD($)</t>
  </si>
  <si>
    <t>Evolución monto recaudado por aportes voluntarios extraordinarios</t>
  </si>
  <si>
    <t>Cantidad de empleos del sector privado</t>
  </si>
  <si>
    <t>Variación interanual de la cantidad de empleos del sector privado</t>
  </si>
  <si>
    <t>Variación interanual del salario promedio del sector público</t>
  </si>
  <si>
    <t>Variación interanual del salario promedio sector privado</t>
  </si>
  <si>
    <t>Evolución mensual del empleo y salario promedio del sector privado</t>
  </si>
  <si>
    <t xml:space="preserve">Evolución mensual del empleos y salario promedio del sector público </t>
  </si>
  <si>
    <t>Salario promedio del sector privado (RD$)</t>
  </si>
  <si>
    <t>Salario Promedio del sector público (RD$)</t>
  </si>
  <si>
    <t>Diciembre 2021</t>
  </si>
  <si>
    <t>Año 2021-2022</t>
  </si>
  <si>
    <t>Enero 2022</t>
  </si>
  <si>
    <t>Año 2021-20211</t>
  </si>
  <si>
    <t>Tabla 39</t>
  </si>
  <si>
    <t>Tabla 40</t>
  </si>
  <si>
    <t>Tabla 41</t>
  </si>
  <si>
    <t>Tabla 42</t>
  </si>
  <si>
    <t>Tabla 43</t>
  </si>
  <si>
    <t>Tabla 44</t>
  </si>
  <si>
    <t>Tabla 45</t>
  </si>
  <si>
    <t>Tabla 46</t>
  </si>
  <si>
    <t>Tabla 47</t>
  </si>
  <si>
    <t>Tabla 48</t>
  </si>
  <si>
    <t>Tabla 49</t>
  </si>
  <si>
    <t>Tabla 50</t>
  </si>
  <si>
    <t>Tabla 51</t>
  </si>
  <si>
    <t>Tabla 52</t>
  </si>
  <si>
    <t>Evolución mensual de los trabajadores y empleos del sector zona francas registradas en el SDSS</t>
  </si>
  <si>
    <t>Evolución mensual de la masa salarial y el salario promedio de trabajadores del sector zona francas registradas en el SDSS</t>
  </si>
  <si>
    <t>Cantidad de trabajadores, empleos y masa salarial  del sector zona francas por sexo</t>
  </si>
  <si>
    <t xml:space="preserve">Cantidad de Trabajadores, empleos y masa salarial del sector zona francas por rango de edad </t>
  </si>
  <si>
    <t>Cantidad de empleos y masa salarial del sector zona francas por rango de edad y rango salarial</t>
  </si>
  <si>
    <t>Cantidad de trabajadores, empleos y masa salarial del sector zona francas por rango salarial</t>
  </si>
  <si>
    <t>Cantidad de trabajadores, empleos y masa salarial  del sector zona francas por provincia</t>
  </si>
  <si>
    <t>Cantidad de trabajadores, empleos y masa salarial del sector zona francas por tamaño de empleador</t>
  </si>
  <si>
    <t xml:space="preserve">Cantidad de trabajadores, empleos y masa salarial del sector zona francas por sector económico </t>
  </si>
  <si>
    <t>Cantidad de empleos del sector zona francas registrados en el SDSS  por sector económico y rango salarial</t>
  </si>
  <si>
    <t>Evolución mensual de los empleadores del sector zona francas registrados en el SDSS</t>
  </si>
  <si>
    <t>Cantidad de empleadores del sector zona francas registrados en el SDSS por sector económico</t>
  </si>
  <si>
    <t>Cantidad de empleadores del sector zona francas registrados en el SDSS por tamaño de empleador</t>
  </si>
  <si>
    <t>Cantidad de empleadores del sector zona francas registrados en el SDSS por provincia</t>
  </si>
  <si>
    <t>Servicios</t>
  </si>
  <si>
    <t>Administración Pública</t>
  </si>
  <si>
    <t>Alquiler de Viviendas</t>
  </si>
  <si>
    <t>Comercio</t>
  </si>
  <si>
    <t>Comunicaciones</t>
  </si>
  <si>
    <t>Electricidad, Gas y Agua</t>
  </si>
  <si>
    <t>Hoteles, Bares y Restaurantes</t>
  </si>
  <si>
    <t>Intermediación Financiera, Seguros y Otras</t>
  </si>
  <si>
    <t>Otros Servicios</t>
  </si>
  <si>
    <t>Servicios de Enseñanza</t>
  </si>
  <si>
    <t>Servicios de Salud</t>
  </si>
  <si>
    <t>Transporte y Almacenamiento</t>
  </si>
  <si>
    <t>Industrias</t>
  </si>
  <si>
    <t>Construcción</t>
  </si>
  <si>
    <t>Explotación de Minas y Canteras</t>
  </si>
  <si>
    <t>Manufactura</t>
  </si>
  <si>
    <t>Agropecuaria</t>
  </si>
  <si>
    <t>Cultivo de Cereales</t>
  </si>
  <si>
    <t>Cultivos Tradicionales</t>
  </si>
  <si>
    <t>Ganadería, Silvicultura y Pesca</t>
  </si>
  <si>
    <t>Servicios Agropecuarios</t>
  </si>
  <si>
    <t>No determinada</t>
  </si>
  <si>
    <t>DISTRITO NACIONAL</t>
  </si>
  <si>
    <t>LA ROMANA</t>
  </si>
  <si>
    <t>SANTO DOMINGO</t>
  </si>
  <si>
    <t>SANTIAGO DE LOS CABALLEROS</t>
  </si>
  <si>
    <t>ALTAGRACIA</t>
  </si>
  <si>
    <t>VALVERDE</t>
  </si>
  <si>
    <t>SAN PEDRO DE MACORIS</t>
  </si>
  <si>
    <t>MONTECRISTI</t>
  </si>
  <si>
    <t>PUERTO PLATA</t>
  </si>
  <si>
    <t>LA VEGA</t>
  </si>
  <si>
    <t>SAN CRISTOBAL</t>
  </si>
  <si>
    <t>BARAHONA</t>
  </si>
  <si>
    <t>SAMANA</t>
  </si>
  <si>
    <t>HATO MAYOR</t>
  </si>
  <si>
    <t>ESPAILLAT</t>
  </si>
  <si>
    <t>PERAVIA</t>
  </si>
  <si>
    <t>MONSENOR NOUEL</t>
  </si>
  <si>
    <t>DUARTE</t>
  </si>
  <si>
    <t>SANTIAGO RODRIGUEZ</t>
  </si>
  <si>
    <t>MONTE PLATA</t>
  </si>
  <si>
    <t>MARIA TRINIDAD SANCHEZ</t>
  </si>
  <si>
    <t>SAN JUAN DE LA MAGUANA</t>
  </si>
  <si>
    <t>PEDERNALES</t>
  </si>
  <si>
    <t>DAJABON</t>
  </si>
  <si>
    <t>EL SEYBO</t>
  </si>
  <si>
    <t>AZUA</t>
  </si>
  <si>
    <t>SANCHEZ RAMIREZ</t>
  </si>
  <si>
    <t>HERMANAS MIRABAL</t>
  </si>
  <si>
    <t>ELIAS PINA</t>
  </si>
  <si>
    <t>BAHORUCO</t>
  </si>
  <si>
    <t>INDEPENDENCIA</t>
  </si>
  <si>
    <t>SAN JOSE DE OCOA</t>
  </si>
  <si>
    <t xml:space="preserve">Total  </t>
  </si>
  <si>
    <t>01 - HAITIANA</t>
  </si>
  <si>
    <t>02 - VENEZOLANA</t>
  </si>
  <si>
    <t>03 - COLOMBIANA</t>
  </si>
  <si>
    <t>04 - ESPAÑOLA</t>
  </si>
  <si>
    <t>05 - ESTADOUNIDENSE</t>
  </si>
  <si>
    <t xml:space="preserve">06 - CHINA </t>
  </si>
  <si>
    <t xml:space="preserve">07 - CUBANA </t>
  </si>
  <si>
    <t>08 - ITALIANA</t>
  </si>
  <si>
    <t>09 - MEXICANA</t>
  </si>
  <si>
    <t>10 - PERUANA</t>
  </si>
  <si>
    <t>11 - FRANCESA</t>
  </si>
  <si>
    <t>12 - ARGENTINA</t>
  </si>
  <si>
    <t>13 - ALEMANA</t>
  </si>
  <si>
    <t>14 - ECUATORIANA</t>
  </si>
  <si>
    <t>15 - BRASILEÑA</t>
  </si>
  <si>
    <t>16 - CHILENA</t>
  </si>
  <si>
    <t>17 - GUATEMALTECA</t>
  </si>
  <si>
    <t>18 - CANADIENSE</t>
  </si>
  <si>
    <t>19 - RUSA</t>
  </si>
  <si>
    <t>20 - OTROS</t>
  </si>
  <si>
    <t>No Identificado</t>
  </si>
  <si>
    <t>Grand Total</t>
  </si>
  <si>
    <t>BANRESERVAS</t>
  </si>
  <si>
    <t>BANCO POPULAR</t>
  </si>
  <si>
    <t>BANCO BHD</t>
  </si>
  <si>
    <t>SCOTIABANK</t>
  </si>
  <si>
    <t>CITI</t>
  </si>
  <si>
    <t>BANCO SANTA CRUZ</t>
  </si>
  <si>
    <t>BANCO BDI</t>
  </si>
  <si>
    <t>BANCO MULTIPLE CARIBE INTERNACIONAL,S.A.</t>
  </si>
  <si>
    <t>BANCO LOPEZ DE HARO</t>
  </si>
  <si>
    <t>BANCO PROMERICA</t>
  </si>
  <si>
    <t>BANCO MULTIPLE VIMENCA, S. A.</t>
  </si>
  <si>
    <t>BANESCO BANCO MULTIPLE, S. A.</t>
  </si>
  <si>
    <t>ASOC. CIBAO DE AHORROS Y PRESTAMOS</t>
  </si>
  <si>
    <t>No identificado</t>
  </si>
  <si>
    <t xml:space="preserve">Total </t>
  </si>
  <si>
    <t xml:space="preserve">No identificado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</si>
</sst>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#,##0.0"/>
    <numFmt numFmtId="167" formatCode="0.0"/>
    <numFmt numFmtId="168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rgb="FF000000"/>
      <name val="Calibri"/>
      <family val="2"/>
      <scheme val="minor"/>
    </font>
    <font>
      <b/>
      <sz val="12"/>
      <color theme="1"/>
      <name val="Georgia"/>
      <family val="1"/>
    </font>
    <font>
      <b/>
      <sz val="8"/>
      <color rgb="FF000000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theme="0"/>
      <name val="Calibri"/>
      <family val="2"/>
      <scheme val="minor"/>
    </font>
    <font>
      <b/>
      <i/>
      <sz val="8"/>
      <color rgb="FF0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1B8AA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1B8AA"/>
        <bgColor theme="4" tint="0.79998168889431442"/>
      </patternFill>
    </fill>
    <fill>
      <patternFill patternType="solid">
        <fgColor rgb="FF016B63"/>
        <bgColor indexed="64"/>
      </patternFill>
    </fill>
    <fill>
      <patternFill patternType="solid">
        <fgColor rgb="FF016B63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E5651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306">
    <xf numFmtId="0" fontId="0" fillId="0" borderId="0" xfId="0"/>
    <xf numFmtId="0" fontId="6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8" fillId="0" borderId="0" xfId="2"/>
    <xf numFmtId="0" fontId="8" fillId="0" borderId="0" xfId="2" applyFill="1"/>
    <xf numFmtId="0" fontId="6" fillId="0" borderId="0" xfId="0" applyFont="1" applyAlignment="1">
      <alignment horizontal="center"/>
    </xf>
    <xf numFmtId="0" fontId="3" fillId="0" borderId="5" xfId="0" applyFont="1" applyBorder="1" applyAlignment="1">
      <alignment vertical="center"/>
    </xf>
    <xf numFmtId="10" fontId="6" fillId="0" borderId="0" xfId="1" applyNumberFormat="1" applyFont="1"/>
    <xf numFmtId="0" fontId="5" fillId="0" borderId="0" xfId="0" applyFont="1" applyAlignment="1">
      <alignment vertical="center" wrapText="1"/>
    </xf>
    <xf numFmtId="0" fontId="5" fillId="0" borderId="0" xfId="0" applyFont="1" applyBorder="1" applyAlignment="1"/>
    <xf numFmtId="0" fontId="6" fillId="0" borderId="0" xfId="0" applyFont="1" applyBorder="1"/>
    <xf numFmtId="164" fontId="6" fillId="0" borderId="0" xfId="0" applyNumberFormat="1" applyFont="1" applyBorder="1"/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/>
    <xf numFmtId="0" fontId="6" fillId="0" borderId="6" xfId="0" applyFont="1" applyBorder="1"/>
    <xf numFmtId="164" fontId="3" fillId="0" borderId="0" xfId="0" applyNumberFormat="1" applyFont="1"/>
    <xf numFmtId="164" fontId="6" fillId="0" borderId="0" xfId="0" applyNumberFormat="1" applyFont="1"/>
    <xf numFmtId="10" fontId="6" fillId="0" borderId="0" xfId="0" applyNumberFormat="1" applyFont="1"/>
    <xf numFmtId="3" fontId="4" fillId="0" borderId="0" xfId="0" applyNumberFormat="1" applyFont="1"/>
    <xf numFmtId="43" fontId="6" fillId="0" borderId="0" xfId="0" applyNumberFormat="1" applyFont="1"/>
    <xf numFmtId="166" fontId="6" fillId="0" borderId="0" xfId="0" applyNumberFormat="1" applyFont="1"/>
    <xf numFmtId="3" fontId="6" fillId="0" borderId="0" xfId="0" applyNumberFormat="1" applyFont="1"/>
    <xf numFmtId="0" fontId="4" fillId="0" borderId="0" xfId="0" applyFont="1" applyBorder="1" applyAlignment="1">
      <alignment vertical="center"/>
    </xf>
    <xf numFmtId="0" fontId="0" fillId="0" borderId="0" xfId="0"/>
    <xf numFmtId="167" fontId="0" fillId="0" borderId="0" xfId="0" applyNumberFormat="1"/>
    <xf numFmtId="0" fontId="5" fillId="0" borderId="0" xfId="0" applyFont="1" applyAlignment="1">
      <alignment horizontal="left" vertical="center"/>
    </xf>
    <xf numFmtId="0" fontId="12" fillId="7" borderId="2" xfId="0" applyFont="1" applyFill="1" applyBorder="1" applyAlignment="1">
      <alignment horizontal="left"/>
    </xf>
    <xf numFmtId="165" fontId="12" fillId="7" borderId="2" xfId="0" applyNumberFormat="1" applyFont="1" applyFill="1" applyBorder="1"/>
    <xf numFmtId="165" fontId="13" fillId="0" borderId="2" xfId="0" applyNumberFormat="1" applyFont="1" applyBorder="1"/>
    <xf numFmtId="0" fontId="12" fillId="0" borderId="2" xfId="0" applyFont="1" applyFill="1" applyBorder="1" applyAlignment="1">
      <alignment horizontal="left"/>
    </xf>
    <xf numFmtId="165" fontId="12" fillId="0" borderId="2" xfId="0" applyNumberFormat="1" applyFont="1" applyFill="1" applyBorder="1"/>
    <xf numFmtId="0" fontId="11" fillId="0" borderId="0" xfId="0" applyFont="1"/>
    <xf numFmtId="0" fontId="3" fillId="0" borderId="0" xfId="0" applyFont="1" applyBorder="1" applyAlignment="1"/>
    <xf numFmtId="0" fontId="9" fillId="0" borderId="0" xfId="0" applyFont="1" applyAlignment="1">
      <alignment vertical="center"/>
    </xf>
    <xf numFmtId="0" fontId="13" fillId="0" borderId="0" xfId="0" applyFont="1"/>
    <xf numFmtId="165" fontId="6" fillId="0" borderId="0" xfId="3" applyNumberFormat="1" applyFont="1"/>
    <xf numFmtId="43" fontId="6" fillId="0" borderId="0" xfId="3" applyFont="1"/>
    <xf numFmtId="0" fontId="14" fillId="0" borderId="0" xfId="0" applyFont="1" applyAlignment="1">
      <alignment vertical="center"/>
    </xf>
    <xf numFmtId="168" fontId="6" fillId="0" borderId="0" xfId="1" applyNumberFormat="1" applyFont="1"/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0" fontId="0" fillId="0" borderId="0" xfId="1" applyNumberFormat="1" applyFont="1"/>
    <xf numFmtId="3" fontId="10" fillId="0" borderId="0" xfId="0" applyNumberFormat="1" applyFont="1" applyAlignment="1">
      <alignment horizontal="center" vertical="center"/>
    </xf>
    <xf numFmtId="9" fontId="6" fillId="0" borderId="0" xfId="1" applyFont="1"/>
    <xf numFmtId="3" fontId="0" fillId="0" borderId="0" xfId="0" applyNumberFormat="1"/>
    <xf numFmtId="3" fontId="10" fillId="0" borderId="0" xfId="0" applyNumberFormat="1" applyFont="1"/>
    <xf numFmtId="165" fontId="0" fillId="0" borderId="0" xfId="0" applyNumberFormat="1"/>
    <xf numFmtId="0" fontId="16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16" fillId="0" borderId="0" xfId="0" applyFont="1" applyBorder="1" applyAlignment="1"/>
    <xf numFmtId="0" fontId="13" fillId="0" borderId="0" xfId="0" applyFont="1" applyBorder="1"/>
    <xf numFmtId="10" fontId="13" fillId="0" borderId="0" xfId="1" applyNumberFormat="1" applyFont="1"/>
    <xf numFmtId="43" fontId="13" fillId="0" borderId="0" xfId="3" applyFont="1"/>
    <xf numFmtId="0" fontId="14" fillId="0" borderId="0" xfId="0" applyFont="1"/>
    <xf numFmtId="0" fontId="3" fillId="11" borderId="0" xfId="0" applyFont="1" applyFill="1" applyAlignment="1">
      <alignment vertical="center"/>
    </xf>
    <xf numFmtId="0" fontId="5" fillId="11" borderId="0" xfId="0" applyFont="1" applyFill="1" applyAlignment="1">
      <alignment vertical="center"/>
    </xf>
    <xf numFmtId="0" fontId="3" fillId="11" borderId="0" xfId="0" applyFont="1" applyFill="1" applyAlignment="1">
      <alignment vertical="center" wrapText="1"/>
    </xf>
    <xf numFmtId="0" fontId="5" fillId="11" borderId="0" xfId="0" applyFont="1" applyFill="1" applyAlignment="1">
      <alignment horizontal="left" vertical="center"/>
    </xf>
    <xf numFmtId="0" fontId="18" fillId="4" borderId="2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49" fontId="17" fillId="5" borderId="2" xfId="0" applyNumberFormat="1" applyFont="1" applyFill="1" applyBorder="1" applyAlignment="1">
      <alignment horizontal="right" vertical="center" wrapText="1"/>
    </xf>
    <xf numFmtId="0" fontId="17" fillId="5" borderId="2" xfId="0" applyFont="1" applyFill="1" applyBorder="1" applyAlignment="1">
      <alignment horizontal="right" vertical="center" wrapText="1"/>
    </xf>
    <xf numFmtId="0" fontId="18" fillId="6" borderId="2" xfId="0" applyFont="1" applyFill="1" applyBorder="1" applyAlignment="1">
      <alignment horizontal="right" vertical="center"/>
    </xf>
    <xf numFmtId="3" fontId="19" fillId="0" borderId="2" xfId="0" applyNumberFormat="1" applyFont="1" applyBorder="1" applyAlignment="1">
      <alignment horizontal="right" vertical="center"/>
    </xf>
    <xf numFmtId="166" fontId="19" fillId="0" borderId="2" xfId="0" applyNumberFormat="1" applyFont="1" applyBorder="1" applyAlignment="1">
      <alignment horizontal="right" vertical="center"/>
    </xf>
    <xf numFmtId="10" fontId="20" fillId="0" borderId="0" xfId="1" applyNumberFormat="1" applyFont="1"/>
    <xf numFmtId="0" fontId="18" fillId="4" borderId="2" xfId="0" applyFont="1" applyFill="1" applyBorder="1" applyAlignment="1">
      <alignment horizontal="center"/>
    </xf>
    <xf numFmtId="0" fontId="18" fillId="6" borderId="2" xfId="0" applyFont="1" applyFill="1" applyBorder="1" applyAlignment="1">
      <alignment horizontal="center"/>
    </xf>
    <xf numFmtId="0" fontId="13" fillId="0" borderId="2" xfId="0" applyFont="1" applyBorder="1" applyAlignment="1">
      <alignment horizontal="left"/>
    </xf>
    <xf numFmtId="164" fontId="13" fillId="0" borderId="2" xfId="0" applyNumberFormat="1" applyFont="1" applyBorder="1" applyAlignment="1">
      <alignment horizontal="right"/>
    </xf>
    <xf numFmtId="164" fontId="13" fillId="0" borderId="2" xfId="3" applyNumberFormat="1" applyFont="1" applyBorder="1" applyAlignment="1">
      <alignment horizontal="right"/>
    </xf>
    <xf numFmtId="165" fontId="13" fillId="0" borderId="2" xfId="0" applyNumberFormat="1" applyFont="1" applyBorder="1" applyAlignment="1">
      <alignment horizontal="right"/>
    </xf>
    <xf numFmtId="0" fontId="18" fillId="6" borderId="2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right" vertical="center" wrapText="1"/>
    </xf>
    <xf numFmtId="0" fontId="17" fillId="2" borderId="2" xfId="0" applyFont="1" applyFill="1" applyBorder="1" applyAlignment="1">
      <alignment horizontal="right" vertical="center"/>
    </xf>
    <xf numFmtId="0" fontId="19" fillId="0" borderId="2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3" fontId="16" fillId="0" borderId="2" xfId="0" applyNumberFormat="1" applyFont="1" applyBorder="1" applyAlignment="1">
      <alignment horizontal="right" vertical="center"/>
    </xf>
    <xf numFmtId="166" fontId="16" fillId="0" borderId="2" xfId="0" applyNumberFormat="1" applyFont="1" applyBorder="1" applyAlignment="1">
      <alignment horizontal="right" vertical="center"/>
    </xf>
    <xf numFmtId="0" fontId="17" fillId="5" borderId="2" xfId="0" applyFont="1" applyFill="1" applyBorder="1" applyAlignment="1">
      <alignment horizontal="center" vertical="center" wrapText="1"/>
    </xf>
    <xf numFmtId="3" fontId="19" fillId="0" borderId="2" xfId="0" applyNumberFormat="1" applyFont="1" applyBorder="1" applyAlignment="1">
      <alignment vertical="center"/>
    </xf>
    <xf numFmtId="166" fontId="19" fillId="0" borderId="2" xfId="0" applyNumberFormat="1" applyFont="1" applyBorder="1" applyAlignment="1">
      <alignment vertical="center"/>
    </xf>
    <xf numFmtId="0" fontId="17" fillId="2" borderId="2" xfId="0" applyFont="1" applyFill="1" applyBorder="1" applyAlignment="1">
      <alignment horizontal="left" vertical="center"/>
    </xf>
    <xf numFmtId="0" fontId="19" fillId="11" borderId="2" xfId="0" applyFont="1" applyFill="1" applyBorder="1" applyAlignment="1">
      <alignment horizontal="left" vertical="center"/>
    </xf>
    <xf numFmtId="3" fontId="19" fillId="11" borderId="2" xfId="0" applyNumberFormat="1" applyFont="1" applyFill="1" applyBorder="1" applyAlignment="1">
      <alignment horizontal="right" vertical="center"/>
    </xf>
    <xf numFmtId="3" fontId="19" fillId="11" borderId="2" xfId="0" applyNumberFormat="1" applyFont="1" applyFill="1" applyBorder="1" applyAlignment="1">
      <alignment vertical="center"/>
    </xf>
    <xf numFmtId="166" fontId="19" fillId="11" borderId="2" xfId="0" applyNumberFormat="1" applyFont="1" applyFill="1" applyBorder="1" applyAlignment="1">
      <alignment vertical="center"/>
    </xf>
    <xf numFmtId="10" fontId="19" fillId="11" borderId="2" xfId="0" applyNumberFormat="1" applyFont="1" applyFill="1" applyBorder="1" applyAlignment="1">
      <alignment horizontal="center" vertical="center"/>
    </xf>
    <xf numFmtId="0" fontId="19" fillId="11" borderId="2" xfId="0" applyFont="1" applyFill="1" applyBorder="1" applyAlignment="1">
      <alignment horizontal="right" vertical="center"/>
    </xf>
    <xf numFmtId="3" fontId="16" fillId="0" borderId="2" xfId="0" applyNumberFormat="1" applyFont="1" applyBorder="1" applyAlignment="1">
      <alignment vertical="center"/>
    </xf>
    <xf numFmtId="166" fontId="16" fillId="0" borderId="2" xfId="0" applyNumberFormat="1" applyFont="1" applyBorder="1" applyAlignment="1">
      <alignment vertical="center"/>
    </xf>
    <xf numFmtId="10" fontId="16" fillId="0" borderId="2" xfId="0" applyNumberFormat="1" applyFont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10" fontId="19" fillId="0" borderId="2" xfId="0" applyNumberFormat="1" applyFont="1" applyBorder="1" applyAlignment="1">
      <alignment horizontal="center" vertical="center"/>
    </xf>
    <xf numFmtId="0" fontId="17" fillId="2" borderId="2" xfId="0" applyFont="1" applyFill="1" applyBorder="1" applyAlignment="1">
      <alignment vertical="center"/>
    </xf>
    <xf numFmtId="10" fontId="17" fillId="5" borderId="2" xfId="0" applyNumberFormat="1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vertical="center"/>
    </xf>
    <xf numFmtId="3" fontId="16" fillId="3" borderId="2" xfId="0" applyNumberFormat="1" applyFont="1" applyFill="1" applyBorder="1" applyAlignment="1">
      <alignment vertical="center"/>
    </xf>
    <xf numFmtId="166" fontId="16" fillId="3" borderId="2" xfId="0" applyNumberFormat="1" applyFont="1" applyFill="1" applyBorder="1" applyAlignment="1">
      <alignment vertical="center"/>
    </xf>
    <xf numFmtId="10" fontId="16" fillId="3" borderId="2" xfId="1" applyNumberFormat="1" applyFont="1" applyFill="1" applyBorder="1" applyAlignment="1">
      <alignment horizontal="center" vertical="center"/>
    </xf>
    <xf numFmtId="0" fontId="19" fillId="0" borderId="2" xfId="0" applyFont="1" applyBorder="1" applyAlignment="1">
      <alignment horizontal="left" vertical="center" indent="1"/>
    </xf>
    <xf numFmtId="10" fontId="19" fillId="0" borderId="2" xfId="1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 indent="1"/>
    </xf>
    <xf numFmtId="10" fontId="16" fillId="0" borderId="2" xfId="1" applyNumberFormat="1" applyFont="1" applyBorder="1" applyAlignment="1">
      <alignment horizontal="center" vertical="center"/>
    </xf>
    <xf numFmtId="0" fontId="18" fillId="2" borderId="2" xfId="0" applyFont="1" applyFill="1" applyBorder="1" applyAlignment="1">
      <alignment horizontal="left" vertical="center" wrapText="1"/>
    </xf>
    <xf numFmtId="0" fontId="12" fillId="8" borderId="2" xfId="0" applyFont="1" applyFill="1" applyBorder="1" applyAlignment="1"/>
    <xf numFmtId="0" fontId="13" fillId="0" borderId="2" xfId="0" applyFont="1" applyBorder="1" applyAlignment="1"/>
    <xf numFmtId="164" fontId="12" fillId="0" borderId="2" xfId="3" applyNumberFormat="1" applyFont="1" applyBorder="1" applyAlignment="1"/>
    <xf numFmtId="0" fontId="12" fillId="0" borderId="2" xfId="0" applyFont="1" applyBorder="1" applyAlignment="1">
      <alignment horizontal="left"/>
    </xf>
    <xf numFmtId="165" fontId="12" fillId="0" borderId="2" xfId="0" applyNumberFormat="1" applyFont="1" applyBorder="1"/>
    <xf numFmtId="0" fontId="16" fillId="3" borderId="2" xfId="0" applyFont="1" applyFill="1" applyBorder="1" applyAlignment="1">
      <alignment horizontal="left" vertical="center"/>
    </xf>
    <xf numFmtId="0" fontId="19" fillId="0" borderId="2" xfId="0" applyFont="1" applyFill="1" applyBorder="1" applyAlignment="1">
      <alignment horizontal="left" vertical="center"/>
    </xf>
    <xf numFmtId="3" fontId="19" fillId="0" borderId="2" xfId="0" applyNumberFormat="1" applyFont="1" applyFill="1" applyBorder="1" applyAlignment="1">
      <alignment vertical="center"/>
    </xf>
    <xf numFmtId="166" fontId="19" fillId="0" borderId="2" xfId="0" applyNumberFormat="1" applyFont="1" applyFill="1" applyBorder="1" applyAlignment="1">
      <alignment vertical="center"/>
    </xf>
    <xf numFmtId="10" fontId="19" fillId="0" borderId="2" xfId="1" applyNumberFormat="1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19" fillId="0" borderId="2" xfId="0" applyFont="1" applyFill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8" fillId="2" borderId="2" xfId="0" applyFont="1" applyFill="1" applyBorder="1" applyAlignment="1">
      <alignment horizontal="left" vertical="center"/>
    </xf>
    <xf numFmtId="0" fontId="12" fillId="8" borderId="2" xfId="0" applyFont="1" applyFill="1" applyBorder="1" applyAlignment="1">
      <alignment horizontal="left"/>
    </xf>
    <xf numFmtId="0" fontId="17" fillId="5" borderId="2" xfId="0" applyFont="1" applyFill="1" applyBorder="1" applyAlignment="1">
      <alignment horizontal="right" vertical="center"/>
    </xf>
    <xf numFmtId="3" fontId="13" fillId="0" borderId="2" xfId="0" applyNumberFormat="1" applyFont="1" applyBorder="1" applyAlignment="1">
      <alignment horizontal="right"/>
    </xf>
    <xf numFmtId="3" fontId="19" fillId="0" borderId="2" xfId="0" applyNumberFormat="1" applyFont="1" applyFill="1" applyBorder="1" applyAlignment="1">
      <alignment horizontal="right" vertical="center"/>
    </xf>
    <xf numFmtId="10" fontId="19" fillId="0" borderId="2" xfId="0" applyNumberFormat="1" applyFont="1" applyFill="1" applyBorder="1" applyAlignment="1">
      <alignment horizontal="center" vertical="center"/>
    </xf>
    <xf numFmtId="3" fontId="16" fillId="3" borderId="2" xfId="0" applyNumberFormat="1" applyFont="1" applyFill="1" applyBorder="1" applyAlignment="1">
      <alignment horizontal="right" vertical="center"/>
    </xf>
    <xf numFmtId="10" fontId="16" fillId="3" borderId="2" xfId="0" applyNumberFormat="1" applyFont="1" applyFill="1" applyBorder="1" applyAlignment="1">
      <alignment horizontal="center" vertical="center"/>
    </xf>
    <xf numFmtId="0" fontId="19" fillId="0" borderId="2" xfId="0" applyFont="1" applyBorder="1" applyAlignment="1">
      <alignment horizontal="right" vertical="center"/>
    </xf>
    <xf numFmtId="0" fontId="16" fillId="3" borderId="2" xfId="0" applyFont="1" applyFill="1" applyBorder="1" applyAlignment="1">
      <alignment horizontal="right" vertical="center"/>
    </xf>
    <xf numFmtId="10" fontId="13" fillId="0" borderId="2" xfId="1" applyNumberFormat="1" applyFont="1" applyBorder="1" applyAlignment="1">
      <alignment horizontal="center"/>
    </xf>
    <xf numFmtId="0" fontId="17" fillId="5" borderId="2" xfId="0" applyFont="1" applyFill="1" applyBorder="1" applyAlignment="1">
      <alignment horizontal="center" vertical="center" wrapText="1"/>
    </xf>
    <xf numFmtId="165" fontId="19" fillId="0" borderId="2" xfId="3" applyNumberFormat="1" applyFont="1" applyBorder="1" applyAlignment="1">
      <alignment horizontal="right" vertical="center"/>
    </xf>
    <xf numFmtId="166" fontId="13" fillId="0" borderId="2" xfId="0" applyNumberFormat="1" applyFont="1" applyBorder="1"/>
    <xf numFmtId="3" fontId="13" fillId="0" borderId="2" xfId="0" applyNumberFormat="1" applyFont="1" applyBorder="1"/>
    <xf numFmtId="165" fontId="18" fillId="2" borderId="2" xfId="0" applyNumberFormat="1" applyFont="1" applyFill="1" applyBorder="1" applyAlignment="1">
      <alignment horizontal="right" vertical="center"/>
    </xf>
    <xf numFmtId="0" fontId="13" fillId="0" borderId="2" xfId="0" applyFont="1" applyBorder="1"/>
    <xf numFmtId="165" fontId="16" fillId="0" borderId="2" xfId="0" applyNumberFormat="1" applyFont="1" applyBorder="1" applyAlignment="1">
      <alignment vertical="center"/>
    </xf>
    <xf numFmtId="0" fontId="18" fillId="2" borderId="2" xfId="0" applyFont="1" applyFill="1" applyBorder="1" applyAlignment="1">
      <alignment horizontal="right" vertical="center"/>
    </xf>
    <xf numFmtId="0" fontId="17" fillId="9" borderId="2" xfId="0" applyFont="1" applyFill="1" applyBorder="1" applyAlignment="1">
      <alignment horizontal="right" vertical="center"/>
    </xf>
    <xf numFmtId="0" fontId="17" fillId="9" borderId="2" xfId="0" applyFont="1" applyFill="1" applyBorder="1" applyAlignment="1">
      <alignment horizontal="center" vertical="center"/>
    </xf>
    <xf numFmtId="164" fontId="19" fillId="0" borderId="2" xfId="3" applyNumberFormat="1" applyFont="1" applyBorder="1" applyAlignment="1">
      <alignment horizontal="right" vertical="center"/>
    </xf>
    <xf numFmtId="164" fontId="19" fillId="0" borderId="2" xfId="3" applyNumberFormat="1" applyFont="1" applyBorder="1" applyAlignment="1">
      <alignment horizontal="center" vertical="center"/>
    </xf>
    <xf numFmtId="0" fontId="17" fillId="9" borderId="2" xfId="0" applyFont="1" applyFill="1" applyBorder="1" applyAlignment="1">
      <alignment horizontal="center" vertical="center" wrapText="1"/>
    </xf>
    <xf numFmtId="0" fontId="17" fillId="9" borderId="2" xfId="0" applyFont="1" applyFill="1" applyBorder="1" applyAlignment="1">
      <alignment horizontal="right" vertical="center" wrapText="1"/>
    </xf>
    <xf numFmtId="0" fontId="16" fillId="0" borderId="2" xfId="0" applyFont="1" applyFill="1" applyBorder="1" applyAlignment="1">
      <alignment horizontal="left" vertical="center"/>
    </xf>
    <xf numFmtId="0" fontId="16" fillId="10" borderId="2" xfId="0" applyFont="1" applyFill="1" applyBorder="1" applyAlignment="1">
      <alignment vertical="center"/>
    </xf>
    <xf numFmtId="3" fontId="16" fillId="10" borderId="2" xfId="0" applyNumberFormat="1" applyFont="1" applyFill="1" applyBorder="1" applyAlignment="1">
      <alignment horizontal="right" vertical="center"/>
    </xf>
    <xf numFmtId="166" fontId="16" fillId="10" borderId="2" xfId="0" applyNumberFormat="1" applyFont="1" applyFill="1" applyBorder="1" applyAlignment="1">
      <alignment horizontal="right" vertical="center"/>
    </xf>
    <xf numFmtId="0" fontId="16" fillId="10" borderId="2" xfId="0" applyFont="1" applyFill="1" applyBorder="1" applyAlignment="1">
      <alignment horizontal="right" vertical="center"/>
    </xf>
    <xf numFmtId="166" fontId="16" fillId="0" borderId="2" xfId="3" applyNumberFormat="1" applyFont="1" applyBorder="1" applyAlignment="1">
      <alignment horizontal="right" vertical="center"/>
    </xf>
    <xf numFmtId="0" fontId="18" fillId="6" borderId="2" xfId="0" applyFont="1" applyFill="1" applyBorder="1" applyAlignment="1">
      <alignment horizontal="right"/>
    </xf>
    <xf numFmtId="165" fontId="13" fillId="0" borderId="2" xfId="3" applyNumberFormat="1" applyFont="1" applyBorder="1" applyAlignment="1">
      <alignment horizontal="right"/>
    </xf>
    <xf numFmtId="164" fontId="13" fillId="0" borderId="2" xfId="0" applyNumberFormat="1" applyFont="1" applyBorder="1" applyAlignment="1">
      <alignment horizontal="center"/>
    </xf>
    <xf numFmtId="164" fontId="6" fillId="0" borderId="0" xfId="3" applyNumberFormat="1" applyFont="1"/>
    <xf numFmtId="43" fontId="6" fillId="11" borderId="0" xfId="3" applyFont="1" applyFill="1"/>
    <xf numFmtId="43" fontId="6" fillId="11" borderId="0" xfId="0" applyNumberFormat="1" applyFont="1" applyFill="1"/>
    <xf numFmtId="0" fontId="6" fillId="11" borderId="0" xfId="0" applyFont="1" applyFill="1"/>
    <xf numFmtId="49" fontId="17" fillId="2" borderId="2" xfId="0" applyNumberFormat="1" applyFont="1" applyFill="1" applyBorder="1" applyAlignment="1">
      <alignment horizontal="right" vertical="center" wrapText="1"/>
    </xf>
    <xf numFmtId="0" fontId="18" fillId="4" borderId="2" xfId="0" applyFont="1" applyFill="1" applyBorder="1" applyAlignment="1">
      <alignment horizontal="right" vertical="center"/>
    </xf>
    <xf numFmtId="10" fontId="13" fillId="0" borderId="2" xfId="1" applyNumberFormat="1" applyFont="1" applyBorder="1" applyAlignment="1">
      <alignment horizontal="center" vertical="center"/>
    </xf>
    <xf numFmtId="49" fontId="17" fillId="5" borderId="2" xfId="0" applyNumberFormat="1" applyFont="1" applyFill="1" applyBorder="1" applyAlignment="1">
      <alignment horizontal="center" vertical="center" wrapText="1"/>
    </xf>
    <xf numFmtId="49" fontId="17" fillId="2" borderId="2" xfId="0" applyNumberFormat="1" applyFont="1" applyFill="1" applyBorder="1" applyAlignment="1">
      <alignment horizontal="right" vertical="center"/>
    </xf>
    <xf numFmtId="3" fontId="13" fillId="0" borderId="2" xfId="0" applyNumberFormat="1" applyFont="1" applyBorder="1" applyAlignment="1">
      <alignment horizontal="right" vertical="center"/>
    </xf>
    <xf numFmtId="0" fontId="17" fillId="2" borderId="2" xfId="0" applyFont="1" applyFill="1" applyBorder="1" applyAlignment="1">
      <alignment horizontal="left" vertical="center" wrapText="1"/>
    </xf>
    <xf numFmtId="166" fontId="16" fillId="3" borderId="2" xfId="0" applyNumberFormat="1" applyFont="1" applyFill="1" applyBorder="1" applyAlignment="1">
      <alignment horizontal="right" vertical="center"/>
    </xf>
    <xf numFmtId="0" fontId="18" fillId="2" borderId="2" xfId="0" applyFont="1" applyFill="1" applyBorder="1" applyAlignment="1">
      <alignment horizontal="right" vertical="center" wrapText="1"/>
    </xf>
    <xf numFmtId="10" fontId="18" fillId="2" borderId="2" xfId="0" applyNumberFormat="1" applyFont="1" applyFill="1" applyBorder="1" applyAlignment="1">
      <alignment horizontal="right" vertical="center" wrapText="1"/>
    </xf>
    <xf numFmtId="164" fontId="12" fillId="0" borderId="2" xfId="0" applyNumberFormat="1" applyFont="1" applyBorder="1" applyAlignment="1">
      <alignment horizontal="right"/>
    </xf>
    <xf numFmtId="165" fontId="12" fillId="0" borderId="2" xfId="0" applyNumberFormat="1" applyFont="1" applyBorder="1" applyAlignment="1">
      <alignment horizontal="right"/>
    </xf>
    <xf numFmtId="0" fontId="18" fillId="5" borderId="2" xfId="0" applyFont="1" applyFill="1" applyBorder="1" applyAlignment="1">
      <alignment horizontal="center"/>
    </xf>
    <xf numFmtId="0" fontId="18" fillId="5" borderId="2" xfId="0" applyFont="1" applyFill="1" applyBorder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4" fillId="0" borderId="0" xfId="0" applyFont="1" applyBorder="1" applyAlignment="1">
      <alignment vertical="center" wrapText="1"/>
    </xf>
    <xf numFmtId="164" fontId="19" fillId="0" borderId="2" xfId="3" applyNumberFormat="1" applyFont="1" applyBorder="1" applyAlignment="1">
      <alignment vertical="center"/>
    </xf>
    <xf numFmtId="0" fontId="0" fillId="0" borderId="0" xfId="0" applyBorder="1"/>
    <xf numFmtId="164" fontId="16" fillId="0" borderId="2" xfId="3" applyNumberFormat="1" applyFont="1" applyFill="1" applyBorder="1" applyAlignment="1">
      <alignment horizontal="right" vertical="center"/>
    </xf>
    <xf numFmtId="164" fontId="16" fillId="0" borderId="2" xfId="3" applyNumberFormat="1" applyFont="1" applyBorder="1" applyAlignment="1">
      <alignment horizontal="right" vertical="center"/>
    </xf>
    <xf numFmtId="164" fontId="6" fillId="11" borderId="0" xfId="0" applyNumberFormat="1" applyFont="1" applyFill="1"/>
    <xf numFmtId="3" fontId="12" fillId="0" borderId="2" xfId="0" applyNumberFormat="1" applyFont="1" applyBorder="1" applyAlignment="1">
      <alignment horizontal="right" vertical="center"/>
    </xf>
    <xf numFmtId="0" fontId="13" fillId="0" borderId="2" xfId="0" applyFont="1" applyBorder="1" applyAlignment="1">
      <alignment horizontal="left" vertical="center"/>
    </xf>
    <xf numFmtId="164" fontId="13" fillId="0" borderId="2" xfId="3" applyNumberFormat="1" applyFont="1" applyBorder="1" applyAlignment="1">
      <alignment horizontal="right" vertical="center"/>
    </xf>
    <xf numFmtId="0" fontId="3" fillId="0" borderId="0" xfId="0" applyFont="1" applyAlignment="1"/>
    <xf numFmtId="10" fontId="19" fillId="0" borderId="2" xfId="0" applyNumberFormat="1" applyFont="1" applyBorder="1" applyAlignment="1">
      <alignment vertical="center"/>
    </xf>
    <xf numFmtId="0" fontId="17" fillId="2" borderId="2" xfId="0" applyFont="1" applyFill="1" applyBorder="1" applyAlignment="1">
      <alignment horizontal="left" vertical="center"/>
    </xf>
    <xf numFmtId="9" fontId="13" fillId="0" borderId="0" xfId="1" applyFont="1"/>
    <xf numFmtId="0" fontId="18" fillId="6" borderId="2" xfId="0" applyFont="1" applyFill="1" applyBorder="1" applyAlignment="1">
      <alignment horizontal="center"/>
    </xf>
    <xf numFmtId="164" fontId="12" fillId="8" borderId="2" xfId="0" applyNumberFormat="1" applyFont="1" applyFill="1" applyBorder="1" applyAlignment="1">
      <alignment vertical="center"/>
    </xf>
    <xf numFmtId="164" fontId="13" fillId="0" borderId="2" xfId="0" applyNumberFormat="1" applyFont="1" applyBorder="1" applyAlignment="1">
      <alignment vertical="center"/>
    </xf>
    <xf numFmtId="164" fontId="12" fillId="0" borderId="2" xfId="3" applyNumberFormat="1" applyFont="1" applyBorder="1" applyAlignment="1">
      <alignment vertical="center"/>
    </xf>
    <xf numFmtId="0" fontId="18" fillId="2" borderId="2" xfId="0" applyFont="1" applyFill="1" applyBorder="1" applyAlignment="1">
      <alignment horizontal="center" vertical="center"/>
    </xf>
    <xf numFmtId="9" fontId="6" fillId="11" borderId="0" xfId="1" applyFont="1" applyFill="1"/>
    <xf numFmtId="0" fontId="17" fillId="2" borderId="2" xfId="0" applyFont="1" applyFill="1" applyBorder="1" applyAlignment="1"/>
    <xf numFmtId="0" fontId="17" fillId="2" borderId="2" xfId="0" applyFont="1" applyFill="1" applyBorder="1" applyAlignment="1">
      <alignment horizontal="right" wrapText="1"/>
    </xf>
    <xf numFmtId="0" fontId="17" fillId="5" borderId="2" xfId="0" applyFont="1" applyFill="1" applyBorder="1" applyAlignment="1">
      <alignment horizontal="center" wrapText="1"/>
    </xf>
    <xf numFmtId="164" fontId="12" fillId="8" borderId="2" xfId="0" applyNumberFormat="1" applyFont="1" applyFill="1" applyBorder="1" applyAlignment="1">
      <alignment horizontal="center"/>
    </xf>
    <xf numFmtId="164" fontId="13" fillId="0" borderId="2" xfId="0" applyNumberFormat="1" applyFont="1" applyFill="1" applyBorder="1" applyAlignment="1">
      <alignment horizontal="center"/>
    </xf>
    <xf numFmtId="0" fontId="8" fillId="0" borderId="0" xfId="2" quotePrefix="1"/>
    <xf numFmtId="0" fontId="17" fillId="2" borderId="2" xfId="0" applyFont="1" applyFill="1" applyBorder="1" applyAlignment="1">
      <alignment horizontal="center" vertical="center" wrapText="1"/>
    </xf>
    <xf numFmtId="0" fontId="17" fillId="9" borderId="2" xfId="0" applyFont="1" applyFill="1" applyBorder="1" applyAlignment="1">
      <alignment horizontal="center" vertical="center" wrapText="1"/>
    </xf>
    <xf numFmtId="0" fontId="17" fillId="9" borderId="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left" wrapText="1"/>
    </xf>
    <xf numFmtId="164" fontId="12" fillId="8" borderId="2" xfId="0" applyNumberFormat="1" applyFont="1" applyFill="1" applyBorder="1" applyAlignment="1">
      <alignment horizontal="right"/>
    </xf>
    <xf numFmtId="164" fontId="13" fillId="0" borderId="2" xfId="0" applyNumberFormat="1" applyFont="1" applyBorder="1" applyAlignment="1">
      <alignment horizontal="right" vertical="center"/>
    </xf>
    <xf numFmtId="0" fontId="18" fillId="4" borderId="2" xfId="0" applyFont="1" applyFill="1" applyBorder="1" applyAlignment="1">
      <alignment horizontal="right"/>
    </xf>
    <xf numFmtId="0" fontId="6" fillId="0" borderId="2" xfId="0" applyFont="1" applyBorder="1"/>
    <xf numFmtId="43" fontId="6" fillId="0" borderId="2" xfId="3" applyNumberFormat="1" applyFont="1" applyBorder="1"/>
    <xf numFmtId="0" fontId="3" fillId="0" borderId="2" xfId="0" applyFont="1" applyBorder="1"/>
    <xf numFmtId="43" fontId="3" fillId="0" borderId="2" xfId="3" applyNumberFormat="1" applyFont="1" applyBorder="1"/>
    <xf numFmtId="43" fontId="13" fillId="0" borderId="2" xfId="0" applyNumberFormat="1" applyFont="1" applyBorder="1" applyAlignment="1">
      <alignment horizontal="right"/>
    </xf>
    <xf numFmtId="164" fontId="0" fillId="0" borderId="0" xfId="3" applyNumberFormat="1" applyFont="1"/>
    <xf numFmtId="164" fontId="0" fillId="0" borderId="0" xfId="0" applyNumberFormat="1"/>
    <xf numFmtId="0" fontId="18" fillId="6" borderId="2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left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 wrapText="1"/>
    </xf>
    <xf numFmtId="0" fontId="3" fillId="0" borderId="0" xfId="0" applyFont="1"/>
    <xf numFmtId="0" fontId="16" fillId="0" borderId="0" xfId="0" applyFont="1"/>
    <xf numFmtId="0" fontId="12" fillId="8" borderId="2" xfId="0" applyFont="1" applyFill="1" applyBorder="1"/>
    <xf numFmtId="0" fontId="5" fillId="0" borderId="0" xfId="0" applyFont="1"/>
    <xf numFmtId="0" fontId="17" fillId="2" borderId="2" xfId="0" applyFont="1" applyFill="1" applyBorder="1"/>
    <xf numFmtId="0" fontId="7" fillId="0" borderId="0" xfId="0" applyFont="1" applyAlignment="1">
      <alignment horizontal="left"/>
    </xf>
    <xf numFmtId="0" fontId="14" fillId="0" borderId="12" xfId="0" applyFont="1" applyBorder="1" applyAlignment="1">
      <alignment horizontal="justify" vertical="center" wrapText="1"/>
    </xf>
    <xf numFmtId="0" fontId="14" fillId="0" borderId="0" xfId="0" applyFont="1" applyAlignment="1">
      <alignment horizontal="justify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left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/>
    </xf>
    <xf numFmtId="0" fontId="18" fillId="2" borderId="3" xfId="0" applyFont="1" applyFill="1" applyBorder="1" applyAlignment="1">
      <alignment horizontal="center"/>
    </xf>
    <xf numFmtId="0" fontId="18" fillId="2" borderId="7" xfId="0" applyFont="1" applyFill="1" applyBorder="1" applyAlignment="1">
      <alignment horizontal="center"/>
    </xf>
    <xf numFmtId="0" fontId="18" fillId="2" borderId="4" xfId="0" applyFont="1" applyFill="1" applyBorder="1" applyAlignment="1">
      <alignment horizontal="center"/>
    </xf>
    <xf numFmtId="0" fontId="18" fillId="6" borderId="3" xfId="0" applyFont="1" applyFill="1" applyBorder="1" applyAlignment="1">
      <alignment horizontal="center"/>
    </xf>
    <xf numFmtId="0" fontId="18" fillId="6" borderId="4" xfId="0" applyFont="1" applyFill="1" applyBorder="1" applyAlignment="1">
      <alignment horizontal="center"/>
    </xf>
    <xf numFmtId="0" fontId="18" fillId="6" borderId="2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7" fillId="2" borderId="3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center"/>
    </xf>
    <xf numFmtId="0" fontId="18" fillId="6" borderId="7" xfId="0" applyFont="1" applyFill="1" applyBorder="1" applyAlignment="1">
      <alignment horizontal="center" vertical="center"/>
    </xf>
    <xf numFmtId="0" fontId="18" fillId="6" borderId="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7" fillId="2" borderId="2" xfId="0" applyFont="1" applyFill="1" applyBorder="1" applyAlignment="1">
      <alignment horizontal="left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7" fillId="5" borderId="3" xfId="0" applyFont="1" applyFill="1" applyBorder="1" applyAlignment="1">
      <alignment horizontal="center"/>
    </xf>
    <xf numFmtId="0" fontId="17" fillId="5" borderId="7" xfId="0" applyFont="1" applyFill="1" applyBorder="1" applyAlignment="1">
      <alignment horizontal="center"/>
    </xf>
    <xf numFmtId="0" fontId="17" fillId="5" borderId="4" xfId="0" applyFont="1" applyFill="1" applyBorder="1" applyAlignment="1">
      <alignment horizontal="center"/>
    </xf>
    <xf numFmtId="0" fontId="17" fillId="5" borderId="2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17" fillId="2" borderId="7" xfId="0" applyFont="1" applyFill="1" applyBorder="1" applyAlignment="1">
      <alignment horizontal="center"/>
    </xf>
    <xf numFmtId="0" fontId="17" fillId="2" borderId="4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14" fillId="0" borderId="12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8" fillId="2" borderId="3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7" fillId="9" borderId="2" xfId="0" applyFont="1" applyFill="1" applyBorder="1" applyAlignment="1">
      <alignment horizontal="center" vertical="center" wrapText="1"/>
    </xf>
    <xf numFmtId="0" fontId="17" fillId="5" borderId="8" xfId="0" applyFont="1" applyFill="1" applyBorder="1" applyAlignment="1">
      <alignment horizontal="center" vertical="center" wrapText="1"/>
    </xf>
    <xf numFmtId="0" fontId="17" fillId="5" borderId="9" xfId="0" applyFont="1" applyFill="1" applyBorder="1" applyAlignment="1">
      <alignment horizontal="center" vertical="center" wrapText="1"/>
    </xf>
    <xf numFmtId="0" fontId="17" fillId="5" borderId="10" xfId="0" applyFont="1" applyFill="1" applyBorder="1" applyAlignment="1">
      <alignment horizontal="center" vertical="center" wrapText="1"/>
    </xf>
    <xf numFmtId="0" fontId="17" fillId="5" borderId="11" xfId="0" applyFont="1" applyFill="1" applyBorder="1" applyAlignment="1">
      <alignment horizontal="center" vertical="center" wrapText="1"/>
    </xf>
    <xf numFmtId="0" fontId="17" fillId="9" borderId="3" xfId="0" applyFont="1" applyFill="1" applyBorder="1" applyAlignment="1">
      <alignment horizontal="center" vertical="center" wrapText="1"/>
    </xf>
    <xf numFmtId="0" fontId="17" fillId="9" borderId="7" xfId="0" applyFont="1" applyFill="1" applyBorder="1" applyAlignment="1">
      <alignment horizontal="center" vertical="center" wrapText="1"/>
    </xf>
    <xf numFmtId="0" fontId="17" fillId="9" borderId="4" xfId="0" applyFont="1" applyFill="1" applyBorder="1" applyAlignment="1">
      <alignment horizontal="center" vertical="center" wrapText="1"/>
    </xf>
    <xf numFmtId="0" fontId="17" fillId="9" borderId="2" xfId="0" applyFont="1" applyFill="1" applyBorder="1" applyAlignment="1">
      <alignment horizontal="center" vertical="center"/>
    </xf>
    <xf numFmtId="0" fontId="17" fillId="9" borderId="3" xfId="0" applyFont="1" applyFill="1" applyBorder="1" applyAlignment="1">
      <alignment horizontal="center" vertical="center"/>
    </xf>
    <xf numFmtId="0" fontId="17" fillId="9" borderId="7" xfId="0" applyFont="1" applyFill="1" applyBorder="1" applyAlignment="1">
      <alignment horizontal="center" vertical="center"/>
    </xf>
    <xf numFmtId="0" fontId="17" fillId="9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4">
    <cellStyle name="Comma" xfId="3" builtinId="3"/>
    <cellStyle name="Hyperlink" xfId="2" builtinId="8"/>
    <cellStyle name="Normal" xfId="0" builtinId="0"/>
    <cellStyle name="Percent" xfId="1" builtinId="5"/>
  </cellStyles>
  <dxfs count="0"/>
  <tableStyles count="1" defaultTableStyle="TableStyleMedium2" defaultPivotStyle="PivotStyleLight16">
    <tableStyle name="Invisible" pivot="0" table="0" count="0" xr9:uid="{A8CC9B80-52EB-4C7F-ADCE-8CEAA052F465}"/>
  </tableStyles>
  <colors>
    <mruColors>
      <color rgb="FF016B63"/>
      <color rgb="FF01B8AA"/>
      <color rgb="FF319B91"/>
      <color rgb="FF35A79C"/>
      <color rgb="FF54B2A9"/>
      <color rgb="FF0096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haredStrings" Target="sharedStrings.xml"/><Relationship Id="rId61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876299</xdr:colOff>
      <xdr:row>0</xdr:row>
      <xdr:rowOff>161925</xdr:rowOff>
    </xdr:from>
    <xdr:to>
      <xdr:col>2</xdr:col>
      <xdr:colOff>1971674</xdr:colOff>
      <xdr:row>5</xdr:row>
      <xdr:rowOff>171836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0FB6064-1001-496A-99AC-3A9A59F193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225" t="11236" r="4377" b="7435"/>
        <a:stretch/>
      </xdr:blipFill>
      <xdr:spPr>
        <a:xfrm>
          <a:off x="2095499" y="161925"/>
          <a:ext cx="1095375" cy="96241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oletin/Versiones%20Finales/Panorama%20empleo/Panorama%20del%20empleo%202022/1-Estad&#237;sticas%20Laborales%20y%20Recaudo%20AUTOMATI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pleados"/>
      <sheetName val="Empleadores"/>
      <sheetName val="Recaudo"/>
      <sheetName val="Extranjeros"/>
      <sheetName val="Zona Francas"/>
    </sheetNames>
    <sheetDataSet>
      <sheetData sheetId="0">
        <row r="5">
          <cell r="C5">
            <v>1939305</v>
          </cell>
        </row>
        <row r="75">
          <cell r="O75">
            <v>218033229.87000066</v>
          </cell>
          <cell r="P75">
            <v>2991123028.029932</v>
          </cell>
          <cell r="Q75">
            <v>7383078364.8899851</v>
          </cell>
          <cell r="R75">
            <v>16134436558.75009</v>
          </cell>
          <cell r="S75">
            <v>9616967230.1100426</v>
          </cell>
          <cell r="T75">
            <v>24997151443.340042</v>
          </cell>
          <cell r="AC75">
            <v>61340789854.990097</v>
          </cell>
        </row>
        <row r="123">
          <cell r="K123">
            <v>4082353002.219964</v>
          </cell>
          <cell r="L123">
            <v>7435249229.5700989</v>
          </cell>
          <cell r="M123">
            <v>6255586771.6699915</v>
          </cell>
          <cell r="N123">
            <v>43567600851.529793</v>
          </cell>
        </row>
        <row r="161">
          <cell r="I161" t="str">
            <v xml:space="preserve">Total </v>
          </cell>
        </row>
      </sheetData>
      <sheetData sheetId="1">
        <row r="7">
          <cell r="C7">
            <v>90915</v>
          </cell>
        </row>
      </sheetData>
      <sheetData sheetId="2">
        <row r="5">
          <cell r="C5">
            <v>9982948042.9200516</v>
          </cell>
        </row>
      </sheetData>
      <sheetData sheetId="3">
        <row r="4">
          <cell r="S4">
            <v>1908995</v>
          </cell>
        </row>
      </sheetData>
      <sheetData sheetId="4">
        <row r="5">
          <cell r="C5">
            <v>157698</v>
          </cell>
        </row>
        <row r="79">
          <cell r="C79">
            <v>10347</v>
          </cell>
          <cell r="D79">
            <v>38915</v>
          </cell>
          <cell r="E79">
            <v>60032</v>
          </cell>
          <cell r="F79">
            <v>42601</v>
          </cell>
          <cell r="G79">
            <v>14874</v>
          </cell>
          <cell r="H79">
            <v>9747</v>
          </cell>
          <cell r="I79">
            <v>11025</v>
          </cell>
          <cell r="J79">
            <v>39596</v>
          </cell>
          <cell r="K79">
            <v>60825</v>
          </cell>
          <cell r="L79">
            <v>43253</v>
          </cell>
          <cell r="M79">
            <v>15173</v>
          </cell>
          <cell r="N79">
            <v>9982</v>
          </cell>
          <cell r="U79">
            <v>2967.1071209046099</v>
          </cell>
          <cell r="V79">
            <v>8198.027235513282</v>
          </cell>
          <cell r="W79">
            <v>12675.731404084503</v>
          </cell>
          <cell r="X79">
            <v>21486.258265298897</v>
          </cell>
          <cell r="Y79">
            <v>38514.337699341144</v>
          </cell>
          <cell r="Z79">
            <v>117494.82482097055</v>
          </cell>
          <cell r="AA79">
            <v>176516</v>
          </cell>
          <cell r="AB79">
            <v>179854</v>
          </cell>
          <cell r="AD79">
            <v>21211.090211255672</v>
          </cell>
        </row>
        <row r="88">
          <cell r="B88" t="str">
            <v>SANTIAGO DE LOS CABALLEROS</v>
          </cell>
          <cell r="C88">
            <v>54769</v>
          </cell>
          <cell r="D88">
            <v>55839</v>
          </cell>
          <cell r="E88">
            <v>933186209.37999976</v>
          </cell>
          <cell r="F88">
            <v>17038.584041702419</v>
          </cell>
          <cell r="G88">
            <v>0.31046849110945546</v>
          </cell>
        </row>
        <row r="89">
          <cell r="B89" t="str">
            <v>SANTO DOMINGO</v>
          </cell>
          <cell r="C89">
            <v>36181</v>
          </cell>
          <cell r="D89">
            <v>36769</v>
          </cell>
          <cell r="E89">
            <v>857678122.73999906</v>
          </cell>
          <cell r="F89">
            <v>23705.207781432218</v>
          </cell>
          <cell r="G89">
            <v>0.20443804419139969</v>
          </cell>
        </row>
        <row r="90">
          <cell r="B90" t="str">
            <v>DISTRITO NACIONAL</v>
          </cell>
          <cell r="C90">
            <v>26460</v>
          </cell>
          <cell r="D90">
            <v>27231</v>
          </cell>
          <cell r="E90">
            <v>807116658.99000049</v>
          </cell>
          <cell r="F90">
            <v>30503.275094104327</v>
          </cell>
          <cell r="G90">
            <v>0.15140614053621271</v>
          </cell>
        </row>
        <row r="91">
          <cell r="B91" t="str">
            <v>SAN CRISTOBAL</v>
          </cell>
          <cell r="C91">
            <v>23927</v>
          </cell>
          <cell r="D91">
            <v>24178</v>
          </cell>
          <cell r="E91">
            <v>536314314.5600003</v>
          </cell>
          <cell r="F91">
            <v>22414.607537927877</v>
          </cell>
          <cell r="G91">
            <v>0.13443126091162833</v>
          </cell>
        </row>
        <row r="92">
          <cell r="B92" t="str">
            <v>SAN PEDRO DE MACORIS</v>
          </cell>
          <cell r="C92">
            <v>10955</v>
          </cell>
          <cell r="D92">
            <v>11183</v>
          </cell>
          <cell r="E92">
            <v>183603989.88999972</v>
          </cell>
          <cell r="F92">
            <v>16759.834768598786</v>
          </cell>
          <cell r="G92">
            <v>6.2178211215763897E-2</v>
          </cell>
        </row>
        <row r="93">
          <cell r="B93" t="str">
            <v>LA ROMANA</v>
          </cell>
          <cell r="C93">
            <v>10525</v>
          </cell>
          <cell r="D93">
            <v>10624</v>
          </cell>
          <cell r="E93">
            <v>190005968.25999993</v>
          </cell>
          <cell r="F93">
            <v>18052.82358764845</v>
          </cell>
          <cell r="G93">
            <v>5.9070134664783655E-2</v>
          </cell>
        </row>
        <row r="94">
          <cell r="B94" t="str">
            <v>LA VEGA</v>
          </cell>
          <cell r="C94">
            <v>4126</v>
          </cell>
          <cell r="D94">
            <v>4318</v>
          </cell>
          <cell r="E94">
            <v>47513832.249999993</v>
          </cell>
          <cell r="F94">
            <v>11515.713099854578</v>
          </cell>
          <cell r="G94">
            <v>2.40083623383411E-2</v>
          </cell>
        </row>
        <row r="95">
          <cell r="B95" t="str">
            <v>MONSENOR NOUEL</v>
          </cell>
          <cell r="C95">
            <v>2508</v>
          </cell>
          <cell r="D95">
            <v>2523</v>
          </cell>
          <cell r="E95">
            <v>74179423.669999987</v>
          </cell>
          <cell r="F95">
            <v>29577.12267543859</v>
          </cell>
          <cell r="G95">
            <v>1.4028044969808844E-2</v>
          </cell>
        </row>
        <row r="96">
          <cell r="B96" t="str">
            <v>VALVERDE</v>
          </cell>
          <cell r="C96">
            <v>1609</v>
          </cell>
          <cell r="D96">
            <v>1647</v>
          </cell>
          <cell r="E96">
            <v>26109377.790000003</v>
          </cell>
          <cell r="F96">
            <v>16227.083772529522</v>
          </cell>
          <cell r="G96">
            <v>9.1574276913496504E-3</v>
          </cell>
        </row>
        <row r="97">
          <cell r="B97" t="str">
            <v>BARAHONA</v>
          </cell>
          <cell r="C97">
            <v>1387</v>
          </cell>
          <cell r="D97">
            <v>1415</v>
          </cell>
          <cell r="E97">
            <v>23642852.950000003</v>
          </cell>
          <cell r="F97">
            <v>17046.036733958186</v>
          </cell>
          <cell r="G97">
            <v>7.8674925217120557E-3</v>
          </cell>
        </row>
        <row r="98">
          <cell r="B98" t="str">
            <v>ESPAILLAT</v>
          </cell>
          <cell r="C98">
            <v>926</v>
          </cell>
          <cell r="D98">
            <v>933</v>
          </cell>
          <cell r="E98">
            <v>11281857.159999998</v>
          </cell>
          <cell r="F98">
            <v>12183.431058315333</v>
          </cell>
          <cell r="G98">
            <v>5.1875410054822244E-3</v>
          </cell>
        </row>
        <row r="99">
          <cell r="B99" t="str">
            <v>PUERTO PLATA</v>
          </cell>
          <cell r="C99">
            <v>777</v>
          </cell>
          <cell r="D99">
            <v>788</v>
          </cell>
          <cell r="E99">
            <v>13669374.839999998</v>
          </cell>
          <cell r="F99">
            <v>17592.503011583009</v>
          </cell>
          <cell r="G99">
            <v>4.3813315244587278E-3</v>
          </cell>
        </row>
        <row r="100">
          <cell r="B100" t="str">
            <v>PEDERNALES</v>
          </cell>
          <cell r="C100">
            <v>732</v>
          </cell>
          <cell r="D100">
            <v>746</v>
          </cell>
          <cell r="E100">
            <v>10674455</v>
          </cell>
          <cell r="F100">
            <v>14582.588797814207</v>
          </cell>
          <cell r="G100">
            <v>4.1478087782312323E-3</v>
          </cell>
        </row>
        <row r="101">
          <cell r="B101" t="str">
            <v>ALTAGRACIA</v>
          </cell>
          <cell r="C101">
            <v>630</v>
          </cell>
          <cell r="D101">
            <v>647</v>
          </cell>
          <cell r="E101">
            <v>12037099.759999998</v>
          </cell>
          <cell r="F101">
            <v>19106.507555555552</v>
          </cell>
          <cell r="G101">
            <v>3.5973623049807067E-3</v>
          </cell>
        </row>
        <row r="102">
          <cell r="B102" t="str">
            <v>DUARTE</v>
          </cell>
          <cell r="C102">
            <v>256</v>
          </cell>
          <cell r="D102">
            <v>257</v>
          </cell>
          <cell r="E102">
            <v>5427251.2199999997</v>
          </cell>
          <cell r="F102">
            <v>21200.200078124999</v>
          </cell>
          <cell r="G102">
            <v>1.4289368042968186E-3</v>
          </cell>
        </row>
        <row r="103">
          <cell r="B103" t="str">
            <v>PERAVIA</v>
          </cell>
          <cell r="C103">
            <v>231</v>
          </cell>
          <cell r="D103">
            <v>234</v>
          </cell>
          <cell r="E103">
            <v>3258934.59</v>
          </cell>
          <cell r="F103">
            <v>14107.941948051948</v>
          </cell>
          <cell r="G103">
            <v>1.3010553004103329E-3</v>
          </cell>
        </row>
        <row r="104">
          <cell r="B104" t="str">
            <v>SAN JUAN DE LA MAGUANA</v>
          </cell>
          <cell r="C104">
            <v>191</v>
          </cell>
          <cell r="D104">
            <v>194</v>
          </cell>
          <cell r="E104">
            <v>1820599.0699999998</v>
          </cell>
          <cell r="F104">
            <v>9531.9323036649203</v>
          </cell>
          <cell r="G104">
            <v>1.0786526849555752E-3</v>
          </cell>
        </row>
        <row r="105">
          <cell r="B105" t="str">
            <v>EL SEYBO</v>
          </cell>
          <cell r="C105">
            <v>87</v>
          </cell>
          <cell r="D105">
            <v>87</v>
          </cell>
          <cell r="E105">
            <v>1017339</v>
          </cell>
          <cell r="F105">
            <v>11693.551724137931</v>
          </cell>
          <cell r="G105">
            <v>4.837256886140981E-4</v>
          </cell>
        </row>
        <row r="106">
          <cell r="B106" t="str">
            <v>MARIA TRINIDAD SANCHEZ</v>
          </cell>
          <cell r="C106">
            <v>86</v>
          </cell>
          <cell r="D106">
            <v>86</v>
          </cell>
          <cell r="E106">
            <v>1626429.48</v>
          </cell>
          <cell r="F106">
            <v>18911.97069767442</v>
          </cell>
          <cell r="G106">
            <v>4.7816562322772915E-4</v>
          </cell>
        </row>
        <row r="107">
          <cell r="B107" t="str">
            <v>MONTE PLATA</v>
          </cell>
          <cell r="C107">
            <v>57</v>
          </cell>
          <cell r="D107">
            <v>57</v>
          </cell>
          <cell r="E107">
            <v>2642179.4</v>
          </cell>
          <cell r="F107">
            <v>46354.024561403508</v>
          </cell>
          <cell r="G107">
            <v>3.1692372702302977E-4</v>
          </cell>
        </row>
        <row r="108">
          <cell r="B108" t="str">
            <v>HERMANAS MIRABAL</v>
          </cell>
          <cell r="C108">
            <v>53</v>
          </cell>
          <cell r="D108">
            <v>55</v>
          </cell>
          <cell r="E108">
            <v>765325</v>
          </cell>
          <cell r="F108">
            <v>14440.094339622641</v>
          </cell>
          <cell r="G108">
            <v>3.0580359625029192E-4</v>
          </cell>
        </row>
        <row r="109">
          <cell r="B109" t="str">
            <v>HATO MAYOR</v>
          </cell>
          <cell r="C109">
            <v>43</v>
          </cell>
          <cell r="D109">
            <v>43</v>
          </cell>
          <cell r="E109">
            <v>525204.73</v>
          </cell>
          <cell r="F109">
            <v>12214.063488372092</v>
          </cell>
          <cell r="G109">
            <v>2.3908281161386457E-4</v>
          </cell>
        </row>
        <row r="110">
          <cell r="B110" t="str">
            <v xml:space="preserve">Total  </v>
          </cell>
          <cell r="C110">
            <v>176516</v>
          </cell>
          <cell r="D110">
            <v>179854</v>
          </cell>
          <cell r="E110">
            <v>3744096799.7299986</v>
          </cell>
          <cell r="F110">
            <v>21211.090211255614</v>
          </cell>
          <cell r="G110">
            <v>1</v>
          </cell>
        </row>
        <row r="122">
          <cell r="C122">
            <v>836</v>
          </cell>
          <cell r="D122">
            <v>4646</v>
          </cell>
          <cell r="E122">
            <v>12499</v>
          </cell>
          <cell r="F122">
            <v>158535</v>
          </cell>
          <cell r="G122">
            <v>858</v>
          </cell>
          <cell r="H122">
            <v>4732</v>
          </cell>
          <cell r="I122">
            <v>12719</v>
          </cell>
          <cell r="J122">
            <v>161545</v>
          </cell>
          <cell r="O122">
            <v>28471.489928229676</v>
          </cell>
          <cell r="P122">
            <v>27545.451874730959</v>
          </cell>
          <cell r="Q122">
            <v>26103.022492199336</v>
          </cell>
          <cell r="R122">
            <v>20601.48728425895</v>
          </cell>
          <cell r="S122">
            <v>4.7705361015045536E-3</v>
          </cell>
          <cell r="T122">
            <v>2.6310229408297841E-2</v>
          </cell>
          <cell r="U122">
            <v>7.0718471649226594E-2</v>
          </cell>
          <cell r="V122">
            <v>0.89820076284097106</v>
          </cell>
          <cell r="W122">
            <v>176516</v>
          </cell>
          <cell r="X122">
            <v>179854</v>
          </cell>
          <cell r="Z122">
            <v>21211.090211255614</v>
          </cell>
        </row>
        <row r="130">
          <cell r="B130" t="str">
            <v>Servicios</v>
          </cell>
          <cell r="C130">
            <v>44771</v>
          </cell>
          <cell r="D130">
            <v>46174</v>
          </cell>
          <cell r="E130">
            <v>1317827777.7700005</v>
          </cell>
          <cell r="F130">
            <v>29434.852421656888</v>
          </cell>
          <cell r="G130">
            <v>0.2567304591501996</v>
          </cell>
        </row>
        <row r="131">
          <cell r="B131" t="str">
            <v>Comunicaciones</v>
          </cell>
          <cell r="C131">
            <v>23653</v>
          </cell>
          <cell r="D131">
            <v>24555</v>
          </cell>
          <cell r="E131">
            <v>706114641.72000015</v>
          </cell>
          <cell r="F131">
            <v>29853.069028030277</v>
          </cell>
          <cell r="G131">
            <v>0.1365274055622894</v>
          </cell>
        </row>
        <row r="132">
          <cell r="B132" t="str">
            <v>Comercio</v>
          </cell>
          <cell r="C132">
            <v>7232</v>
          </cell>
          <cell r="D132">
            <v>7360</v>
          </cell>
          <cell r="E132">
            <v>139356496.65000007</v>
          </cell>
          <cell r="F132">
            <v>19269.427081028771</v>
          </cell>
          <cell r="G132">
            <v>4.0922081243675426E-2</v>
          </cell>
        </row>
        <row r="133">
          <cell r="B133" t="str">
            <v>Otros Servicios</v>
          </cell>
          <cell r="C133">
            <v>5991</v>
          </cell>
          <cell r="D133">
            <v>6168</v>
          </cell>
          <cell r="E133">
            <v>188983956.25000006</v>
          </cell>
          <cell r="F133">
            <v>31544.643006175942</v>
          </cell>
          <cell r="G133">
            <v>3.4294483303123645E-2</v>
          </cell>
        </row>
        <row r="134">
          <cell r="B134" t="str">
            <v>Alquiler de Viviendas</v>
          </cell>
          <cell r="C134">
            <v>4544</v>
          </cell>
          <cell r="D134">
            <v>4662</v>
          </cell>
          <cell r="E134">
            <v>176911267.85000002</v>
          </cell>
          <cell r="F134">
            <v>38932.937466989439</v>
          </cell>
          <cell r="G134">
            <v>2.5921024831252016E-2</v>
          </cell>
        </row>
        <row r="135">
          <cell r="B135" t="str">
            <v>Transporte y Almacenamiento</v>
          </cell>
          <cell r="C135">
            <v>2179</v>
          </cell>
          <cell r="D135">
            <v>2230</v>
          </cell>
          <cell r="E135">
            <v>71432736.939999983</v>
          </cell>
          <cell r="F135">
            <v>32782.348297384116</v>
          </cell>
          <cell r="G135">
            <v>1.2398945811602745E-2</v>
          </cell>
        </row>
        <row r="136">
          <cell r="B136" t="str">
            <v>Hoteles, Bares y Restaurantes</v>
          </cell>
          <cell r="C136">
            <v>1120</v>
          </cell>
          <cell r="D136">
            <v>1146</v>
          </cell>
          <cell r="E136">
            <v>34027143.039999999</v>
          </cell>
          <cell r="F136">
            <v>30381.377714285714</v>
          </cell>
          <cell r="G136">
            <v>6.3718349327788098E-3</v>
          </cell>
        </row>
        <row r="137">
          <cell r="B137" t="str">
            <v>Intermediación Financiera, Seguros y Otras</v>
          </cell>
          <cell r="C137">
            <v>29</v>
          </cell>
          <cell r="D137">
            <v>29</v>
          </cell>
          <cell r="E137">
            <v>549461.32000000007</v>
          </cell>
          <cell r="F137">
            <v>18946.94206896552</v>
          </cell>
          <cell r="G137">
            <v>1.6124189620469936E-4</v>
          </cell>
        </row>
        <row r="138">
          <cell r="B138" t="str">
            <v>Electricidad, Gas y Agua</v>
          </cell>
          <cell r="C138">
            <v>22</v>
          </cell>
          <cell r="D138">
            <v>23</v>
          </cell>
          <cell r="E138">
            <v>412074</v>
          </cell>
          <cell r="F138">
            <v>18730.636363636364</v>
          </cell>
          <cell r="G138">
            <v>1.278815038864857E-4</v>
          </cell>
        </row>
        <row r="139">
          <cell r="B139" t="str">
            <v>Servicios de Enseñanza</v>
          </cell>
          <cell r="C139">
            <v>1</v>
          </cell>
          <cell r="D139">
            <v>1</v>
          </cell>
          <cell r="E139">
            <v>40000</v>
          </cell>
          <cell r="F139">
            <v>40000</v>
          </cell>
          <cell r="G139">
            <v>5.5600653863689438E-6</v>
          </cell>
        </row>
        <row r="140">
          <cell r="B140" t="str">
            <v>Industrias</v>
          </cell>
          <cell r="C140">
            <v>129245</v>
          </cell>
          <cell r="D140">
            <v>131144</v>
          </cell>
          <cell r="E140">
            <v>2387191358.0000014</v>
          </cell>
          <cell r="F140">
            <v>18470.280150102521</v>
          </cell>
          <cell r="G140">
            <v>0.72916921502996879</v>
          </cell>
        </row>
        <row r="141">
          <cell r="B141" t="str">
            <v>Manufactura</v>
          </cell>
          <cell r="C141">
            <v>128860</v>
          </cell>
          <cell r="D141">
            <v>130755</v>
          </cell>
          <cell r="E141">
            <v>2375886908.5600014</v>
          </cell>
          <cell r="F141">
            <v>18437.737921465166</v>
          </cell>
          <cell r="G141">
            <v>0.72700634959467125</v>
          </cell>
        </row>
        <row r="142">
          <cell r="B142" t="str">
            <v>Construcción</v>
          </cell>
          <cell r="C142">
            <v>385</v>
          </cell>
          <cell r="D142">
            <v>389</v>
          </cell>
          <cell r="E142">
            <v>11304449.439999999</v>
          </cell>
          <cell r="F142">
            <v>29362.206337662337</v>
          </cell>
          <cell r="G142">
            <v>2.1628654352975193E-3</v>
          </cell>
        </row>
        <row r="143">
          <cell r="B143" t="str">
            <v>Agropecuaria</v>
          </cell>
          <cell r="C143">
            <v>2500</v>
          </cell>
          <cell r="D143">
            <v>2536</v>
          </cell>
          <cell r="E143">
            <v>39077663.960000001</v>
          </cell>
          <cell r="F143">
            <v>15631.065584</v>
          </cell>
          <cell r="G143">
            <v>1.410032581983164E-2</v>
          </cell>
        </row>
        <row r="144">
          <cell r="B144" t="str">
            <v>Cultivos Tradicionales</v>
          </cell>
          <cell r="C144">
            <v>2460</v>
          </cell>
          <cell r="D144">
            <v>2496</v>
          </cell>
          <cell r="E144">
            <v>38614663.960000001</v>
          </cell>
          <cell r="F144">
            <v>15697.0178699187</v>
          </cell>
          <cell r="G144">
            <v>1.3877923204376884E-2</v>
          </cell>
        </row>
        <row r="145">
          <cell r="B145" t="str">
            <v>Servicios Agropecuarios</v>
          </cell>
          <cell r="C145">
            <v>40</v>
          </cell>
          <cell r="D145">
            <v>40</v>
          </cell>
          <cell r="E145">
            <v>463000</v>
          </cell>
          <cell r="F145">
            <v>11575</v>
          </cell>
          <cell r="G145">
            <v>2.2240261545475776E-4</v>
          </cell>
        </row>
        <row r="146">
          <cell r="B146" t="str">
            <v xml:space="preserve">Total  </v>
          </cell>
          <cell r="C146">
            <v>176516</v>
          </cell>
          <cell r="D146">
            <v>179854</v>
          </cell>
          <cell r="E146">
            <v>3744096799.7300019</v>
          </cell>
          <cell r="F146">
            <v>21211.090211255596</v>
          </cell>
          <cell r="G146">
            <v>1</v>
          </cell>
        </row>
        <row r="157">
          <cell r="B157" t="str">
            <v>Servicios</v>
          </cell>
          <cell r="C157">
            <v>2216</v>
          </cell>
          <cell r="D157">
            <v>3455</v>
          </cell>
          <cell r="E157">
            <v>8609</v>
          </cell>
          <cell r="F157">
            <v>18738</v>
          </cell>
          <cell r="G157">
            <v>9255</v>
          </cell>
          <cell r="H157">
            <v>3901</v>
          </cell>
          <cell r="I157">
            <v>46174</v>
          </cell>
        </row>
        <row r="158">
          <cell r="B158" t="str">
            <v>Comunicaciones</v>
          </cell>
          <cell r="C158">
            <v>1144</v>
          </cell>
          <cell r="D158">
            <v>1293</v>
          </cell>
          <cell r="E158">
            <v>3194</v>
          </cell>
          <cell r="F158">
            <v>10686</v>
          </cell>
          <cell r="G158">
            <v>6434</v>
          </cell>
          <cell r="H158">
            <v>1804</v>
          </cell>
          <cell r="I158">
            <v>24555</v>
          </cell>
        </row>
        <row r="159">
          <cell r="B159" t="str">
            <v>Comercio</v>
          </cell>
          <cell r="C159">
            <v>733</v>
          </cell>
          <cell r="D159">
            <v>1707</v>
          </cell>
          <cell r="E159">
            <v>2805</v>
          </cell>
          <cell r="F159">
            <v>1341</v>
          </cell>
          <cell r="G159">
            <v>352</v>
          </cell>
          <cell r="H159">
            <v>422</v>
          </cell>
          <cell r="I159">
            <v>7360</v>
          </cell>
        </row>
        <row r="160">
          <cell r="B160" t="str">
            <v>Otros Servicios</v>
          </cell>
          <cell r="C160">
            <v>190</v>
          </cell>
          <cell r="D160">
            <v>265</v>
          </cell>
          <cell r="E160">
            <v>1593</v>
          </cell>
          <cell r="F160">
            <v>2139</v>
          </cell>
          <cell r="G160">
            <v>1293</v>
          </cell>
          <cell r="H160">
            <v>688</v>
          </cell>
          <cell r="I160">
            <v>6168</v>
          </cell>
        </row>
        <row r="161">
          <cell r="B161" t="str">
            <v>Alquiler de Viviendas</v>
          </cell>
          <cell r="C161">
            <v>94</v>
          </cell>
          <cell r="D161">
            <v>105</v>
          </cell>
          <cell r="E161">
            <v>442</v>
          </cell>
          <cell r="F161">
            <v>2558</v>
          </cell>
          <cell r="G161">
            <v>778</v>
          </cell>
          <cell r="H161">
            <v>685</v>
          </cell>
          <cell r="I161">
            <v>4662</v>
          </cell>
        </row>
        <row r="162">
          <cell r="B162" t="str">
            <v>Transporte y Almacenamiento</v>
          </cell>
          <cell r="C162">
            <v>46</v>
          </cell>
          <cell r="D162">
            <v>62</v>
          </cell>
          <cell r="E162">
            <v>283</v>
          </cell>
          <cell r="F162">
            <v>1325</v>
          </cell>
          <cell r="G162">
            <v>305</v>
          </cell>
          <cell r="H162">
            <v>209</v>
          </cell>
          <cell r="I162">
            <v>2230</v>
          </cell>
        </row>
        <row r="163">
          <cell r="B163" t="str">
            <v>Hoteles, Bares y Restaurantes</v>
          </cell>
          <cell r="C163">
            <v>8</v>
          </cell>
          <cell r="D163">
            <v>20</v>
          </cell>
          <cell r="E163">
            <v>273</v>
          </cell>
          <cell r="F163">
            <v>665</v>
          </cell>
          <cell r="G163">
            <v>88</v>
          </cell>
          <cell r="H163">
            <v>92</v>
          </cell>
          <cell r="I163">
            <v>1146</v>
          </cell>
        </row>
        <row r="164">
          <cell r="B164" t="str">
            <v>Intermediación Financiera, Seguros y Otras</v>
          </cell>
          <cell r="C164">
            <v>1</v>
          </cell>
          <cell r="D164">
            <v>2</v>
          </cell>
          <cell r="E164">
            <v>9</v>
          </cell>
          <cell r="F164">
            <v>14</v>
          </cell>
          <cell r="G164">
            <v>2</v>
          </cell>
          <cell r="H164">
            <v>1</v>
          </cell>
          <cell r="I164">
            <v>29</v>
          </cell>
        </row>
        <row r="165">
          <cell r="B165" t="str">
            <v>Electricidad, Gas y Agua</v>
          </cell>
          <cell r="D165">
            <v>1</v>
          </cell>
          <cell r="E165">
            <v>10</v>
          </cell>
          <cell r="F165">
            <v>10</v>
          </cell>
          <cell r="G165">
            <v>2</v>
          </cell>
          <cell r="I165">
            <v>23</v>
          </cell>
        </row>
        <row r="166">
          <cell r="B166" t="str">
            <v>Servicios de Enseñanza</v>
          </cell>
          <cell r="G166">
            <v>1</v>
          </cell>
          <cell r="I166">
            <v>1</v>
          </cell>
        </row>
        <row r="167">
          <cell r="B167" t="str">
            <v>Industrias</v>
          </cell>
          <cell r="C167">
            <v>8663</v>
          </cell>
          <cell r="D167">
            <v>35762</v>
          </cell>
          <cell r="E167">
            <v>50982</v>
          </cell>
          <cell r="F167">
            <v>23881</v>
          </cell>
          <cell r="G167">
            <v>5816</v>
          </cell>
          <cell r="H167">
            <v>6040</v>
          </cell>
          <cell r="I167">
            <v>131144</v>
          </cell>
        </row>
        <row r="168">
          <cell r="B168" t="str">
            <v>Manufactura</v>
          </cell>
          <cell r="C168">
            <v>8660</v>
          </cell>
          <cell r="D168">
            <v>35749</v>
          </cell>
          <cell r="E168">
            <v>50835</v>
          </cell>
          <cell r="F168">
            <v>23745</v>
          </cell>
          <cell r="G168">
            <v>5767</v>
          </cell>
          <cell r="H168">
            <v>5999</v>
          </cell>
          <cell r="I168">
            <v>130755</v>
          </cell>
        </row>
        <row r="169">
          <cell r="B169" t="str">
            <v>Construcción</v>
          </cell>
          <cell r="C169">
            <v>3</v>
          </cell>
          <cell r="D169">
            <v>13</v>
          </cell>
          <cell r="E169">
            <v>147</v>
          </cell>
          <cell r="F169">
            <v>136</v>
          </cell>
          <cell r="G169">
            <v>49</v>
          </cell>
          <cell r="H169">
            <v>41</v>
          </cell>
          <cell r="I169">
            <v>389</v>
          </cell>
        </row>
        <row r="170">
          <cell r="B170" t="str">
            <v>Agropecuaria</v>
          </cell>
          <cell r="C170">
            <v>146</v>
          </cell>
          <cell r="D170">
            <v>379</v>
          </cell>
          <cell r="E170">
            <v>1234</v>
          </cell>
          <cell r="F170">
            <v>634</v>
          </cell>
          <cell r="G170">
            <v>102</v>
          </cell>
          <cell r="H170">
            <v>41</v>
          </cell>
          <cell r="I170">
            <v>2536</v>
          </cell>
        </row>
        <row r="171">
          <cell r="B171" t="str">
            <v>Cultivos Tradicionales</v>
          </cell>
          <cell r="C171">
            <v>146</v>
          </cell>
          <cell r="D171">
            <v>373</v>
          </cell>
          <cell r="E171">
            <v>1201</v>
          </cell>
          <cell r="F171">
            <v>633</v>
          </cell>
          <cell r="G171">
            <v>102</v>
          </cell>
          <cell r="H171">
            <v>41</v>
          </cell>
          <cell r="I171">
            <v>2496</v>
          </cell>
        </row>
        <row r="172">
          <cell r="B172" t="str">
            <v>Servicios Agropecuarios</v>
          </cell>
          <cell r="D172">
            <v>6</v>
          </cell>
          <cell r="E172">
            <v>33</v>
          </cell>
          <cell r="F172">
            <v>1</v>
          </cell>
          <cell r="I172">
            <v>40</v>
          </cell>
        </row>
        <row r="173">
          <cell r="B173" t="str">
            <v xml:space="preserve">Total   </v>
          </cell>
          <cell r="C173">
            <v>11025</v>
          </cell>
          <cell r="D173">
            <v>39596</v>
          </cell>
          <cell r="E173">
            <v>60825</v>
          </cell>
          <cell r="F173">
            <v>43253</v>
          </cell>
          <cell r="G173">
            <v>15173</v>
          </cell>
          <cell r="H173">
            <v>9982</v>
          </cell>
          <cell r="I173">
            <v>179854</v>
          </cell>
        </row>
        <row r="184">
          <cell r="C184">
            <v>693</v>
          </cell>
        </row>
        <row r="185">
          <cell r="C185">
            <v>696</v>
          </cell>
        </row>
        <row r="186">
          <cell r="C186">
            <v>698</v>
          </cell>
        </row>
        <row r="187">
          <cell r="C187">
            <v>700</v>
          </cell>
        </row>
        <row r="188">
          <cell r="C188">
            <v>701</v>
          </cell>
        </row>
        <row r="189">
          <cell r="C189">
            <v>705</v>
          </cell>
        </row>
        <row r="190">
          <cell r="C190">
            <v>708</v>
          </cell>
        </row>
        <row r="191">
          <cell r="C191">
            <v>716</v>
          </cell>
        </row>
        <row r="192">
          <cell r="C192">
            <v>719</v>
          </cell>
        </row>
        <row r="193">
          <cell r="C193">
            <v>720</v>
          </cell>
        </row>
        <row r="194">
          <cell r="C194">
            <v>715</v>
          </cell>
        </row>
        <row r="195">
          <cell r="C195">
            <v>718</v>
          </cell>
        </row>
        <row r="196">
          <cell r="C196">
            <v>712</v>
          </cell>
        </row>
        <row r="205">
          <cell r="B205" t="str">
            <v>SANTIAGO DE LOS CABALLEROS</v>
          </cell>
          <cell r="C205">
            <v>282</v>
          </cell>
          <cell r="D205">
            <v>0.3960674157303371</v>
          </cell>
        </row>
        <row r="206">
          <cell r="B206" t="str">
            <v>SANTO DOMINGO</v>
          </cell>
          <cell r="C206">
            <v>126</v>
          </cell>
          <cell r="D206">
            <v>0.17696629213483145</v>
          </cell>
        </row>
        <row r="207">
          <cell r="B207" t="str">
            <v>DISTRITO NACIONAL</v>
          </cell>
          <cell r="C207">
            <v>96</v>
          </cell>
          <cell r="D207">
            <v>0.1348314606741573</v>
          </cell>
        </row>
        <row r="208">
          <cell r="B208" t="str">
            <v>SAN CRISTOBAL</v>
          </cell>
          <cell r="C208">
            <v>56</v>
          </cell>
          <cell r="D208">
            <v>7.8651685393258425E-2</v>
          </cell>
        </row>
        <row r="209">
          <cell r="B209" t="str">
            <v>SAN PEDRO DE MACORIS</v>
          </cell>
          <cell r="C209">
            <v>45</v>
          </cell>
          <cell r="D209">
            <v>6.3202247191011238E-2</v>
          </cell>
        </row>
        <row r="210">
          <cell r="B210" t="str">
            <v>LA VEGA</v>
          </cell>
          <cell r="C210">
            <v>31</v>
          </cell>
          <cell r="D210">
            <v>4.3539325842696631E-2</v>
          </cell>
        </row>
        <row r="211">
          <cell r="B211" t="str">
            <v>LA ROMANA</v>
          </cell>
          <cell r="C211">
            <v>14</v>
          </cell>
          <cell r="D211">
            <v>1.9662921348314606E-2</v>
          </cell>
        </row>
        <row r="212">
          <cell r="B212" t="str">
            <v>PUERTO PLATA</v>
          </cell>
          <cell r="C212">
            <v>12</v>
          </cell>
          <cell r="D212">
            <v>1.6853932584269662E-2</v>
          </cell>
        </row>
        <row r="213">
          <cell r="B213" t="str">
            <v>ESPAILLAT</v>
          </cell>
          <cell r="C213">
            <v>9</v>
          </cell>
          <cell r="D213">
            <v>1.2640449438202247E-2</v>
          </cell>
        </row>
        <row r="214">
          <cell r="B214" t="str">
            <v>PERAVIA</v>
          </cell>
          <cell r="C214">
            <v>8</v>
          </cell>
          <cell r="D214">
            <v>1.1235955056179775E-2</v>
          </cell>
        </row>
        <row r="215">
          <cell r="B215" t="str">
            <v>VALVERDE</v>
          </cell>
          <cell r="C215">
            <v>7</v>
          </cell>
          <cell r="D215">
            <v>9.8314606741573031E-3</v>
          </cell>
        </row>
        <row r="216">
          <cell r="B216" t="str">
            <v>BARAHONA</v>
          </cell>
          <cell r="C216">
            <v>5</v>
          </cell>
          <cell r="D216">
            <v>7.0224719101123594E-3</v>
          </cell>
        </row>
        <row r="217">
          <cell r="B217" t="str">
            <v>ALTAGRACIA</v>
          </cell>
          <cell r="C217">
            <v>5</v>
          </cell>
          <cell r="D217">
            <v>7.0224719101123594E-3</v>
          </cell>
        </row>
        <row r="218">
          <cell r="B218" t="str">
            <v>MONSENOR NOUEL</v>
          </cell>
          <cell r="C218">
            <v>4</v>
          </cell>
          <cell r="D218">
            <v>5.6179775280898875E-3</v>
          </cell>
        </row>
        <row r="219">
          <cell r="B219" t="str">
            <v>DUARTE</v>
          </cell>
          <cell r="C219">
            <v>4</v>
          </cell>
          <cell r="D219">
            <v>5.6179775280898875E-3</v>
          </cell>
        </row>
        <row r="220">
          <cell r="B220" t="str">
            <v>MARIA TRINIDAD SANCHEZ</v>
          </cell>
          <cell r="C220">
            <v>2</v>
          </cell>
          <cell r="D220">
            <v>2.8089887640449437E-3</v>
          </cell>
        </row>
        <row r="221">
          <cell r="B221" t="str">
            <v>PEDERNALES</v>
          </cell>
          <cell r="C221">
            <v>1</v>
          </cell>
          <cell r="D221">
            <v>1.4044943820224719E-3</v>
          </cell>
        </row>
        <row r="222">
          <cell r="B222" t="str">
            <v>HERMANAS MIRABAL</v>
          </cell>
          <cell r="C222">
            <v>1</v>
          </cell>
          <cell r="D222">
            <v>1.4044943820224719E-3</v>
          </cell>
        </row>
        <row r="223">
          <cell r="B223" t="str">
            <v>HATO MAYOR</v>
          </cell>
          <cell r="C223">
            <v>1</v>
          </cell>
          <cell r="D223">
            <v>1.4044943820224719E-3</v>
          </cell>
        </row>
        <row r="224">
          <cell r="B224" t="str">
            <v>SAN JUAN DE LA MAGUANA</v>
          </cell>
          <cell r="C224">
            <v>1</v>
          </cell>
          <cell r="D224">
            <v>1.4044943820224719E-3</v>
          </cell>
        </row>
        <row r="225">
          <cell r="B225" t="str">
            <v>EL SEYBO</v>
          </cell>
          <cell r="C225">
            <v>1</v>
          </cell>
          <cell r="D225">
            <v>1.4044943820224719E-3</v>
          </cell>
        </row>
        <row r="226">
          <cell r="B226" t="str">
            <v>MONTE PLATA</v>
          </cell>
          <cell r="C226">
            <v>1</v>
          </cell>
          <cell r="D226">
            <v>1.4044943820224719E-3</v>
          </cell>
        </row>
        <row r="227">
          <cell r="B227" t="str">
            <v xml:space="preserve">Total  </v>
          </cell>
          <cell r="C227">
            <v>712</v>
          </cell>
          <cell r="D227">
            <v>1</v>
          </cell>
        </row>
        <row r="237">
          <cell r="C237">
            <v>171</v>
          </cell>
          <cell r="D237">
            <v>184</v>
          </cell>
          <cell r="E237">
            <v>143</v>
          </cell>
          <cell r="F237">
            <v>214</v>
          </cell>
          <cell r="G237">
            <v>0.2401685393258427</v>
          </cell>
          <cell r="H237">
            <v>0.25842696629213485</v>
          </cell>
          <cell r="I237">
            <v>0.20084269662921347</v>
          </cell>
          <cell r="J237">
            <v>0.300561797752809</v>
          </cell>
          <cell r="K237">
            <v>712</v>
          </cell>
          <cell r="L237">
            <v>1</v>
          </cell>
        </row>
        <row r="246">
          <cell r="B246" t="str">
            <v>Servicios</v>
          </cell>
          <cell r="C246">
            <v>282</v>
          </cell>
          <cell r="D246">
            <v>0.3960674157303371</v>
          </cell>
        </row>
        <row r="247">
          <cell r="B247" t="str">
            <v>Comercio</v>
          </cell>
          <cell r="C247">
            <v>89</v>
          </cell>
          <cell r="D247">
            <v>0.125</v>
          </cell>
        </row>
        <row r="248">
          <cell r="B248" t="str">
            <v>Comunicaciones</v>
          </cell>
          <cell r="C248">
            <v>61</v>
          </cell>
          <cell r="D248">
            <v>8.5674157303370788E-2</v>
          </cell>
        </row>
        <row r="249">
          <cell r="B249" t="str">
            <v>Otros Servicios</v>
          </cell>
          <cell r="C249">
            <v>41</v>
          </cell>
          <cell r="D249">
            <v>5.758426966292135E-2</v>
          </cell>
        </row>
        <row r="250">
          <cell r="B250" t="str">
            <v>Alquiler de Viviendas</v>
          </cell>
          <cell r="C250">
            <v>40</v>
          </cell>
          <cell r="D250">
            <v>5.6179775280898875E-2</v>
          </cell>
        </row>
        <row r="251">
          <cell r="B251" t="str">
            <v>Transporte y Almacenamiento</v>
          </cell>
          <cell r="C251">
            <v>37</v>
          </cell>
          <cell r="D251">
            <v>5.1966292134831463E-2</v>
          </cell>
        </row>
        <row r="252">
          <cell r="B252" t="str">
            <v>Hoteles, Bares y Restaurantes</v>
          </cell>
          <cell r="C252">
            <v>9</v>
          </cell>
          <cell r="D252">
            <v>1.2640449438202247E-2</v>
          </cell>
        </row>
        <row r="253">
          <cell r="B253" t="str">
            <v>Electricidad, Gas y Agua</v>
          </cell>
          <cell r="C253">
            <v>2</v>
          </cell>
          <cell r="D253">
            <v>2.8089887640449437E-3</v>
          </cell>
        </row>
        <row r="254">
          <cell r="B254" t="str">
            <v>Intermediación Financiera, Seguros y Otras</v>
          </cell>
          <cell r="C254">
            <v>2</v>
          </cell>
          <cell r="D254">
            <v>2.8089887640449437E-3</v>
          </cell>
        </row>
        <row r="255">
          <cell r="B255" t="str">
            <v>Servicios de Enseñanza</v>
          </cell>
          <cell r="C255">
            <v>1</v>
          </cell>
          <cell r="D255">
            <v>1.4044943820224719E-3</v>
          </cell>
        </row>
        <row r="256">
          <cell r="B256" t="str">
            <v>Industrias</v>
          </cell>
          <cell r="C256">
            <v>408</v>
          </cell>
          <cell r="D256">
            <v>0.5730337078651685</v>
          </cell>
        </row>
        <row r="257">
          <cell r="B257" t="str">
            <v>Manufactura</v>
          </cell>
          <cell r="C257">
            <v>400</v>
          </cell>
          <cell r="D257">
            <v>0.5617977528089888</v>
          </cell>
        </row>
        <row r="258">
          <cell r="B258" t="str">
            <v>Construcción</v>
          </cell>
          <cell r="C258">
            <v>8</v>
          </cell>
          <cell r="D258">
            <v>1.1235955056179775E-2</v>
          </cell>
        </row>
        <row r="259">
          <cell r="B259" t="str">
            <v>Agropecuaria</v>
          </cell>
          <cell r="C259">
            <v>22</v>
          </cell>
          <cell r="D259">
            <v>3.0898876404494381E-2</v>
          </cell>
        </row>
        <row r="260">
          <cell r="B260" t="str">
            <v>Cultivos Tradicionales</v>
          </cell>
          <cell r="C260">
            <v>20</v>
          </cell>
          <cell r="D260">
            <v>2.8089887640449437E-2</v>
          </cell>
        </row>
        <row r="261">
          <cell r="B261" t="str">
            <v>Servicios Agropecuarios</v>
          </cell>
          <cell r="C261">
            <v>2</v>
          </cell>
          <cell r="D261">
            <v>2.8089887640449437E-3</v>
          </cell>
        </row>
        <row r="262">
          <cell r="B262" t="str">
            <v xml:space="preserve">Total </v>
          </cell>
          <cell r="C262">
            <v>712</v>
          </cell>
          <cell r="D262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39602-C466-4F01-AD25-CB711CAEE3BC}">
  <dimension ref="B7:K63"/>
  <sheetViews>
    <sheetView showGridLines="0" workbookViewId="0">
      <selection activeCell="F55" sqref="F55"/>
    </sheetView>
  </sheetViews>
  <sheetFormatPr defaultRowHeight="14.5" x14ac:dyDescent="0.35"/>
  <cols>
    <col min="3" max="3" width="80.453125" bestFit="1" customWidth="1"/>
  </cols>
  <sheetData>
    <row r="7" spans="2:8" x14ac:dyDescent="0.35">
      <c r="C7" t="s">
        <v>46</v>
      </c>
    </row>
    <row r="8" spans="2:8" x14ac:dyDescent="0.35">
      <c r="C8" s="16" t="s">
        <v>47</v>
      </c>
    </row>
    <row r="10" spans="2:8" ht="18.5" x14ac:dyDescent="0.45">
      <c r="C10" s="225" t="s">
        <v>54</v>
      </c>
      <c r="D10" s="225"/>
    </row>
    <row r="12" spans="2:8" x14ac:dyDescent="0.35">
      <c r="B12" s="6">
        <v>1</v>
      </c>
      <c r="C12" s="59" t="s">
        <v>77</v>
      </c>
    </row>
    <row r="13" spans="2:8" x14ac:dyDescent="0.35">
      <c r="B13" s="5">
        <v>2</v>
      </c>
      <c r="C13" s="59" t="s">
        <v>108</v>
      </c>
      <c r="D13" s="2"/>
      <c r="E13" s="2"/>
    </row>
    <row r="14" spans="2:8" x14ac:dyDescent="0.35">
      <c r="B14" s="5">
        <v>3</v>
      </c>
      <c r="C14" s="59" t="s">
        <v>82</v>
      </c>
      <c r="D14" s="2"/>
      <c r="E14" s="2"/>
      <c r="F14" s="2"/>
      <c r="G14" s="2"/>
      <c r="H14" s="2"/>
    </row>
    <row r="15" spans="2:8" x14ac:dyDescent="0.35">
      <c r="B15" s="5">
        <v>4</v>
      </c>
      <c r="C15" s="59" t="s">
        <v>90</v>
      </c>
      <c r="D15" s="2"/>
      <c r="E15" s="2"/>
      <c r="F15" s="2"/>
      <c r="G15" s="2"/>
      <c r="H15" s="2"/>
    </row>
    <row r="16" spans="2:8" x14ac:dyDescent="0.35">
      <c r="B16" s="5">
        <v>5</v>
      </c>
      <c r="C16" s="60" t="s">
        <v>78</v>
      </c>
      <c r="D16" s="3"/>
      <c r="E16" s="3"/>
      <c r="F16" s="3"/>
      <c r="G16" s="3"/>
      <c r="H16" s="3"/>
    </row>
    <row r="17" spans="2:11" x14ac:dyDescent="0.35">
      <c r="B17" s="5">
        <v>6</v>
      </c>
      <c r="C17" s="60" t="s">
        <v>92</v>
      </c>
      <c r="D17" s="3"/>
      <c r="E17" s="3"/>
      <c r="F17" s="3"/>
      <c r="G17" s="3"/>
    </row>
    <row r="18" spans="2:11" x14ac:dyDescent="0.35">
      <c r="B18" s="5">
        <v>7</v>
      </c>
      <c r="C18" s="60" t="s">
        <v>79</v>
      </c>
      <c r="D18" s="3"/>
      <c r="E18" s="3"/>
      <c r="F18" s="3"/>
      <c r="G18" s="3"/>
    </row>
    <row r="19" spans="2:11" x14ac:dyDescent="0.35">
      <c r="B19" s="5">
        <v>8</v>
      </c>
      <c r="C19" s="60" t="s">
        <v>80</v>
      </c>
      <c r="D19" s="4"/>
      <c r="E19" s="4"/>
    </row>
    <row r="20" spans="2:11" x14ac:dyDescent="0.35">
      <c r="B20" s="5">
        <v>9</v>
      </c>
      <c r="C20" s="61" t="s">
        <v>81</v>
      </c>
      <c r="D20" s="3"/>
      <c r="E20" s="3"/>
    </row>
    <row r="21" spans="2:11" x14ac:dyDescent="0.35">
      <c r="B21" s="5">
        <v>10</v>
      </c>
      <c r="C21" s="60" t="s">
        <v>93</v>
      </c>
      <c r="D21" s="3"/>
      <c r="E21" s="3"/>
    </row>
    <row r="22" spans="2:11" x14ac:dyDescent="0.35">
      <c r="B22" s="5">
        <v>11</v>
      </c>
      <c r="C22" s="60" t="s">
        <v>94</v>
      </c>
      <c r="D22" s="60"/>
      <c r="E22" s="60"/>
      <c r="F22" s="60"/>
      <c r="G22" s="60"/>
      <c r="H22" s="60"/>
      <c r="I22" s="60"/>
      <c r="J22" s="60"/>
      <c r="K22" s="60"/>
    </row>
    <row r="23" spans="2:11" x14ac:dyDescent="0.35">
      <c r="B23" s="5">
        <v>12</v>
      </c>
      <c r="C23" s="60" t="s">
        <v>225</v>
      </c>
      <c r="D23" s="2"/>
      <c r="E23" s="2"/>
      <c r="F23" s="2"/>
      <c r="G23" s="2"/>
      <c r="H23" s="2"/>
    </row>
    <row r="24" spans="2:11" x14ac:dyDescent="0.35">
      <c r="B24" s="5">
        <v>13</v>
      </c>
      <c r="C24" s="60" t="s">
        <v>83</v>
      </c>
    </row>
    <row r="25" spans="2:11" x14ac:dyDescent="0.35">
      <c r="B25" s="5">
        <v>14</v>
      </c>
      <c r="C25" s="59" t="s">
        <v>140</v>
      </c>
    </row>
    <row r="26" spans="2:11" x14ac:dyDescent="0.35">
      <c r="B26" s="5">
        <v>15</v>
      </c>
      <c r="C26" s="60" t="s">
        <v>224</v>
      </c>
    </row>
    <row r="27" spans="2:11" x14ac:dyDescent="0.35">
      <c r="B27" s="5">
        <v>16</v>
      </c>
      <c r="C27" s="59" t="s">
        <v>84</v>
      </c>
    </row>
    <row r="28" spans="2:11" x14ac:dyDescent="0.35">
      <c r="B28" s="5">
        <v>17</v>
      </c>
      <c r="C28" s="59" t="s">
        <v>95</v>
      </c>
      <c r="D28" s="26"/>
      <c r="E28" s="26"/>
      <c r="F28" s="26"/>
      <c r="G28" s="26"/>
      <c r="H28" s="26"/>
    </row>
    <row r="29" spans="2:11" x14ac:dyDescent="0.35">
      <c r="B29" s="6">
        <v>18</v>
      </c>
      <c r="C29" s="59" t="s">
        <v>17</v>
      </c>
      <c r="D29" s="2"/>
      <c r="E29" s="2"/>
      <c r="F29" s="2"/>
      <c r="G29" s="2"/>
      <c r="H29" s="2"/>
    </row>
    <row r="30" spans="2:11" x14ac:dyDescent="0.35">
      <c r="B30" s="5">
        <v>19</v>
      </c>
      <c r="C30" s="59" t="s">
        <v>85</v>
      </c>
      <c r="D30" s="2"/>
      <c r="E30" s="2"/>
      <c r="F30" s="2"/>
      <c r="G30" s="2"/>
      <c r="H30" s="2"/>
    </row>
    <row r="31" spans="2:11" x14ac:dyDescent="0.35">
      <c r="B31" s="5">
        <v>20</v>
      </c>
      <c r="C31" s="59" t="s">
        <v>96</v>
      </c>
      <c r="D31" s="2"/>
      <c r="E31" s="2"/>
      <c r="F31" s="26"/>
      <c r="G31" s="26"/>
      <c r="H31" s="26"/>
    </row>
    <row r="32" spans="2:11" x14ac:dyDescent="0.35">
      <c r="B32" s="5">
        <v>21</v>
      </c>
      <c r="C32" s="59" t="s">
        <v>97</v>
      </c>
      <c r="D32" s="28"/>
      <c r="E32" s="28"/>
      <c r="F32" s="28"/>
      <c r="G32" s="28"/>
      <c r="H32" s="28"/>
    </row>
    <row r="33" spans="2:8" x14ac:dyDescent="0.35">
      <c r="B33" s="5">
        <v>22</v>
      </c>
      <c r="C33" s="59" t="s">
        <v>98</v>
      </c>
      <c r="D33" s="3"/>
      <c r="E33" s="3"/>
      <c r="F33" s="3"/>
      <c r="G33" s="3"/>
      <c r="H33" s="26"/>
    </row>
    <row r="34" spans="2:8" x14ac:dyDescent="0.35">
      <c r="B34" s="5">
        <v>23</v>
      </c>
      <c r="C34" s="59" t="s">
        <v>42</v>
      </c>
    </row>
    <row r="35" spans="2:8" x14ac:dyDescent="0.35">
      <c r="B35" s="5">
        <v>24</v>
      </c>
      <c r="C35" s="59" t="s">
        <v>219</v>
      </c>
    </row>
    <row r="36" spans="2:8" x14ac:dyDescent="0.35">
      <c r="B36" s="5">
        <v>25</v>
      </c>
      <c r="C36" s="62" t="s">
        <v>43</v>
      </c>
    </row>
    <row r="37" spans="2:8" x14ac:dyDescent="0.35">
      <c r="B37" s="5">
        <v>26</v>
      </c>
      <c r="C37" s="60" t="s">
        <v>44</v>
      </c>
    </row>
    <row r="38" spans="2:8" x14ac:dyDescent="0.35">
      <c r="B38" s="5">
        <v>27</v>
      </c>
      <c r="C38" s="60" t="s">
        <v>192</v>
      </c>
    </row>
    <row r="39" spans="2:8" x14ac:dyDescent="0.35">
      <c r="B39" s="5">
        <v>28</v>
      </c>
      <c r="C39" s="3" t="s">
        <v>193</v>
      </c>
    </row>
    <row r="40" spans="2:8" x14ac:dyDescent="0.35">
      <c r="B40" s="5">
        <v>29</v>
      </c>
      <c r="C40" s="3" t="s">
        <v>191</v>
      </c>
    </row>
    <row r="41" spans="2:8" x14ac:dyDescent="0.35">
      <c r="B41" s="5">
        <v>30</v>
      </c>
      <c r="C41" s="3" t="s">
        <v>45</v>
      </c>
    </row>
    <row r="42" spans="2:8" x14ac:dyDescent="0.35">
      <c r="B42" s="5">
        <v>31</v>
      </c>
      <c r="C42" s="3" t="s">
        <v>86</v>
      </c>
    </row>
    <row r="43" spans="2:8" x14ac:dyDescent="0.35">
      <c r="B43" s="5">
        <v>32</v>
      </c>
      <c r="C43" s="3" t="s">
        <v>87</v>
      </c>
    </row>
    <row r="44" spans="2:8" x14ac:dyDescent="0.35">
      <c r="B44" s="5">
        <v>33</v>
      </c>
      <c r="C44" s="3" t="s">
        <v>88</v>
      </c>
    </row>
    <row r="45" spans="2:8" x14ac:dyDescent="0.35">
      <c r="B45" s="5">
        <v>34</v>
      </c>
      <c r="C45" s="3" t="s">
        <v>178</v>
      </c>
    </row>
    <row r="46" spans="2:8" x14ac:dyDescent="0.35">
      <c r="B46" s="5">
        <v>35</v>
      </c>
      <c r="C46" s="3" t="s">
        <v>166</v>
      </c>
    </row>
    <row r="47" spans="2:8" x14ac:dyDescent="0.35">
      <c r="B47" s="201">
        <v>36</v>
      </c>
      <c r="C47" s="3" t="s">
        <v>167</v>
      </c>
    </row>
    <row r="48" spans="2:8" x14ac:dyDescent="0.35">
      <c r="B48" s="5">
        <v>37</v>
      </c>
      <c r="C48" s="3" t="s">
        <v>169</v>
      </c>
    </row>
    <row r="49" spans="2:3" x14ac:dyDescent="0.35">
      <c r="B49" s="5">
        <v>38</v>
      </c>
      <c r="C49" s="3" t="s">
        <v>89</v>
      </c>
    </row>
    <row r="50" spans="2:3" x14ac:dyDescent="0.35">
      <c r="B50" s="5">
        <v>39</v>
      </c>
      <c r="C50" s="59" t="s">
        <v>246</v>
      </c>
    </row>
    <row r="51" spans="2:3" x14ac:dyDescent="0.35">
      <c r="B51" s="5">
        <v>40</v>
      </c>
      <c r="C51" s="59" t="s">
        <v>247</v>
      </c>
    </row>
    <row r="52" spans="2:3" x14ac:dyDescent="0.35">
      <c r="B52" s="5">
        <v>41</v>
      </c>
      <c r="C52" s="59" t="s">
        <v>248</v>
      </c>
    </row>
    <row r="53" spans="2:3" x14ac:dyDescent="0.35">
      <c r="B53" s="5">
        <v>42</v>
      </c>
      <c r="C53" s="59" t="s">
        <v>249</v>
      </c>
    </row>
    <row r="54" spans="2:3" x14ac:dyDescent="0.35">
      <c r="B54" s="5">
        <v>43</v>
      </c>
      <c r="C54" s="60" t="s">
        <v>250</v>
      </c>
    </row>
    <row r="55" spans="2:3" x14ac:dyDescent="0.35">
      <c r="B55" s="5">
        <v>44</v>
      </c>
      <c r="C55" s="60" t="s">
        <v>251</v>
      </c>
    </row>
    <row r="56" spans="2:3" x14ac:dyDescent="0.35">
      <c r="B56" s="5">
        <v>45</v>
      </c>
      <c r="C56" s="60" t="s">
        <v>252</v>
      </c>
    </row>
    <row r="57" spans="2:3" x14ac:dyDescent="0.35">
      <c r="B57" s="5">
        <v>46</v>
      </c>
      <c r="C57" s="60" t="s">
        <v>253</v>
      </c>
    </row>
    <row r="58" spans="2:3" x14ac:dyDescent="0.35">
      <c r="B58" s="5">
        <v>47</v>
      </c>
      <c r="C58" s="61" t="s">
        <v>254</v>
      </c>
    </row>
    <row r="59" spans="2:3" x14ac:dyDescent="0.35">
      <c r="B59" s="5">
        <v>48</v>
      </c>
      <c r="C59" s="60" t="s">
        <v>255</v>
      </c>
    </row>
    <row r="60" spans="2:3" x14ac:dyDescent="0.35">
      <c r="B60" s="5">
        <v>49</v>
      </c>
      <c r="C60" s="60" t="s">
        <v>256</v>
      </c>
    </row>
    <row r="61" spans="2:3" x14ac:dyDescent="0.35">
      <c r="B61" s="5">
        <v>50</v>
      </c>
      <c r="C61" s="60" t="s">
        <v>85</v>
      </c>
    </row>
    <row r="62" spans="2:3" x14ac:dyDescent="0.35">
      <c r="B62" s="5">
        <v>51</v>
      </c>
      <c r="C62" s="60" t="s">
        <v>258</v>
      </c>
    </row>
    <row r="63" spans="2:3" x14ac:dyDescent="0.35">
      <c r="B63" s="5">
        <v>52</v>
      </c>
      <c r="C63" s="59" t="s">
        <v>257</v>
      </c>
    </row>
  </sheetData>
  <mergeCells count="1">
    <mergeCell ref="C10:D10"/>
  </mergeCells>
  <hyperlinks>
    <hyperlink ref="B12" location="'Tablas 1'!A1" display="'Tablas 1'!A1" xr:uid="{121A27AF-F321-45B2-ACFF-369DFC17C89C}"/>
    <hyperlink ref="B13" location="'2'!A1" display="'2'!A1" xr:uid="{1D8B8FA0-B4CF-41B0-9F41-6303D1C9D045}"/>
    <hyperlink ref="B14" location="'3'!A1" display="'3'!A1" xr:uid="{73857056-4044-44C4-9BF8-39C357D09C26}"/>
    <hyperlink ref="B15" location="'4'!A1" display="'4'!A1" xr:uid="{9FAB248E-E383-4FFA-9676-AE377A36D6F3}"/>
    <hyperlink ref="B16" location="'5'!A1" display="'5'!A1" xr:uid="{A625F0BF-40C3-4BAB-946B-3C4D30C490DE}"/>
    <hyperlink ref="B17" location="'6'!A1" display="'6'!A1" xr:uid="{227DBB29-C96B-4551-9E4E-8E600875C1F7}"/>
    <hyperlink ref="B18" location="'7'!A1" display="'7'!A1" xr:uid="{CFA02D64-2597-4FAD-958E-F8C143FA3850}"/>
    <hyperlink ref="B19" location="'8'!A1" display="'8'!A1" xr:uid="{DAED494F-9CDA-4AFC-BAE8-18CF1D6A8BB8}"/>
    <hyperlink ref="B20" location="'9'!A1" display="'9'!A1" xr:uid="{4416D514-256C-4A14-854A-C7E7F1074DF3}"/>
    <hyperlink ref="B21" location="'10'!A1" display="'10'!A1" xr:uid="{7D8FAD8F-AC7F-4157-9FDE-46AC23DEAE88}"/>
    <hyperlink ref="B22" location="'11'!A1" display="'11'!A1" xr:uid="{BB09761F-BCF6-48A2-AA38-35CA0EA8FDB2}"/>
    <hyperlink ref="B23" location="'12'!A1" display="'12'!A1" xr:uid="{932F0B69-C4B9-4D10-AF0C-4E04545C5FFF}"/>
    <hyperlink ref="B24" location="'13'!A1" display="'13'!A1" xr:uid="{86C7E3A2-0D90-432A-A68A-2ECAF107756A}"/>
    <hyperlink ref="B25" location="'14'!A1" display="'14'!A1" xr:uid="{A46A77C2-A109-430E-805D-0ADF0A9BFB3E}"/>
    <hyperlink ref="B26" location="'15'!A1" display="'15'!A1" xr:uid="{ABE2B966-93C2-4874-88BF-FA61040B067E}"/>
    <hyperlink ref="B27" location="'16'!A1" display="'16'!A1" xr:uid="{BCA6917C-6627-4B30-8A36-1F22601A3C2B}"/>
    <hyperlink ref="B28" location="'17'!A1" display="'17'!A1" xr:uid="{7721BAB4-DD9A-4D43-B7D8-6C446562CB2B}"/>
    <hyperlink ref="B29" location="'18'!A1" display="'18'!A1" xr:uid="{45BB79D0-ABBA-45CB-AE61-8DEA37947C0F}"/>
    <hyperlink ref="B31" location="'20'!A1" display="'20'!A1" xr:uid="{DBD321A5-41EC-45EB-8979-3913F6E41555}"/>
    <hyperlink ref="B32" location="'21'!A1" display="'21'!A1" xr:uid="{99B8E6C9-B565-42D5-A6F8-E0D2E796C7F8}"/>
    <hyperlink ref="B30" location="'19'!A1" display="'19'!A1" xr:uid="{F4173356-A98A-4B0E-982C-6D0AAE77C1E5}"/>
    <hyperlink ref="B33" location="'22'!A1" display="'22'!A1" xr:uid="{18650771-CD76-451C-97DC-F88624FA5552}"/>
    <hyperlink ref="B34" location="'23'!A1" display="'23'!A1" xr:uid="{4A56F456-7F13-40ED-9032-F594684BA5D9}"/>
    <hyperlink ref="B35" location="'24'!A1" display="'24'!A1" xr:uid="{564F51CA-4778-4404-8DE2-198A82560867}"/>
    <hyperlink ref="B36" location="'25'!A1" display="'25'!A1" xr:uid="{5D09FD58-9575-466D-8551-436910017177}"/>
    <hyperlink ref="B37" location="'26'!A1" display="'26'!A1" xr:uid="{E35DA0AA-206A-45D0-8DA3-259E165BCC90}"/>
    <hyperlink ref="B38" location="'27'!A1" display="'27'!A1" xr:uid="{1935ED4E-DAEA-44F3-AB7A-76703289D55F}"/>
    <hyperlink ref="B39" location="'28'!A1" display="'28'!A1" xr:uid="{CC1DC46A-AB7F-4328-970A-D3B8A891F824}"/>
    <hyperlink ref="B40" location="'29'!A1" display="'29'!A1" xr:uid="{734FA2B7-D4E9-4E64-821E-A5FD17AF85D9}"/>
    <hyperlink ref="B41" location="'30'!A1" display="'30'!A1" xr:uid="{071F1381-0002-4E5C-99C1-A5A2614E3669}"/>
    <hyperlink ref="B42" location="'31'!A1" display="'31'!A1" xr:uid="{82AE3E34-77CB-4B73-9247-FA160DCDE94F}"/>
    <hyperlink ref="B43" location="'32'!A1" display="'32'!A1" xr:uid="{630B149F-AF47-41F9-99FD-6AD90026888F}"/>
    <hyperlink ref="B44" location="'33'!A1" display="'33'!A1" xr:uid="{6FE254FD-1CF5-419F-84A6-ECD0262840BD}"/>
    <hyperlink ref="B45" location="'34'!A1" display="'34'!A1" xr:uid="{787A4F63-786A-4C77-A58E-72DA04E4512A}"/>
    <hyperlink ref="B46" location="'35'!A1" display="'35'!A1" xr:uid="{93C04CC3-472E-4717-9A8C-8E18CE950346}"/>
    <hyperlink ref="B47" location="'36'!A1" display="'36'!A1" xr:uid="{0C054693-1FE5-4176-8C92-41DFF8321C38}"/>
    <hyperlink ref="B48" location="'37'!A1" display="'37'!A1" xr:uid="{5F0B9B36-0AC0-416A-BC78-40E70E02ACD7}"/>
    <hyperlink ref="B49" location="'38'!A1" display="'38'!A1" xr:uid="{4B53DC57-358E-4B7D-8F54-A71DED6556A0}"/>
    <hyperlink ref="B50" location="'39'!A1" display="'39'!A1" xr:uid="{3DDABFCB-0504-458E-8087-C7A93225F5F9}"/>
    <hyperlink ref="B51" location="'40'!A1" display="'40'!A1" xr:uid="{D74A34AA-ECA4-4106-96DF-5AE342C9200F}"/>
    <hyperlink ref="B52" location="'41'!A1" display="'41'!A1" xr:uid="{66CE029C-D0F2-4183-9961-C826ECA3317A}"/>
    <hyperlink ref="B53" location="'42'!A1" display="'42'!A1" xr:uid="{CFBD4A3B-5CF2-4E7C-82E9-80AE1A22819E}"/>
    <hyperlink ref="B54" location="'43'!A1" display="'43'!A1" xr:uid="{267D5570-0411-4B85-865E-F696A944FEC3}"/>
    <hyperlink ref="B55" location="'44'!A1" display="'44'!A1" xr:uid="{A4ACFABE-6E72-4E8C-B879-35184E1277DA}"/>
    <hyperlink ref="B56" location="'45'!A1" display="'45'!A1" xr:uid="{BBE53445-CC25-41AE-8B3C-9BADF9AC6E00}"/>
    <hyperlink ref="B57" location="'46'!A1" display="'46'!A1" xr:uid="{63F6095E-679C-47C1-818C-6C18E7F24713}"/>
    <hyperlink ref="B58" location="'47'!A1" display="'47'!A1" xr:uid="{5402969C-00EC-46D0-8851-8664C4656FB3}"/>
    <hyperlink ref="B59" location="'48'!A1" display="'48'!A1" xr:uid="{4F1B8CF4-51AE-4E04-B122-B1BB1C4C945F}"/>
    <hyperlink ref="B60" location="'49'!A1" display="'49'!A1" xr:uid="{90F007B5-985A-42C2-95DC-804AADD4EDF5}"/>
    <hyperlink ref="B61" location="'50'!A1" display="'50'!A1" xr:uid="{7F26C8BA-3C8B-4907-A9D5-6942B2FA87DF}"/>
    <hyperlink ref="B62" location="'51'!A1" display="'51'!A1" xr:uid="{C12BF015-3F52-4957-8324-BC7A7955EA96}"/>
    <hyperlink ref="B63" location="'52'!A1" display="'52'!A1" xr:uid="{5D1A4373-74A9-404F-BF54-C536BE65DB56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73CA7-6201-461A-81AF-A07D6BF99B4A}">
  <dimension ref="B1:H30"/>
  <sheetViews>
    <sheetView showGridLines="0" workbookViewId="0">
      <selection sqref="A1:XFD1048576"/>
    </sheetView>
  </sheetViews>
  <sheetFormatPr defaultColWidth="9.1796875" defaultRowHeight="13" x14ac:dyDescent="0.3"/>
  <cols>
    <col min="1" max="1" width="9.1796875" style="1"/>
    <col min="2" max="2" width="43.453125" style="1" bestFit="1" customWidth="1"/>
    <col min="3" max="3" width="9.81640625" style="1" bestFit="1" customWidth="1"/>
    <col min="4" max="4" width="8.81640625" style="1" bestFit="1" customWidth="1"/>
    <col min="5" max="5" width="13.26953125" style="1" bestFit="1" customWidth="1"/>
    <col min="6" max="6" width="14.54296875" style="1" customWidth="1"/>
    <col min="7" max="7" width="11.1796875" style="1" bestFit="1" customWidth="1"/>
    <col min="8" max="11" width="9.1796875" style="1"/>
    <col min="12" max="12" width="10" style="1" bestFit="1" customWidth="1"/>
    <col min="13" max="17" width="6" style="1" bestFit="1" customWidth="1"/>
    <col min="18" max="18" width="24.453125" style="1" bestFit="1" customWidth="1"/>
    <col min="19" max="19" width="7" style="1" bestFit="1" customWidth="1"/>
    <col min="20" max="20" width="6" style="1" bestFit="1" customWidth="1"/>
    <col min="21" max="24" width="5" style="1" bestFit="1" customWidth="1"/>
    <col min="25" max="28" width="4" style="1" bestFit="1" customWidth="1"/>
    <col min="29" max="35" width="3" style="1" bestFit="1" customWidth="1"/>
    <col min="36" max="36" width="24.7265625" style="1" bestFit="1" customWidth="1"/>
    <col min="37" max="37" width="29.453125" style="1" bestFit="1" customWidth="1"/>
    <col min="38" max="16384" width="9.1796875" style="1"/>
  </cols>
  <sheetData>
    <row r="1" spans="2:8" x14ac:dyDescent="0.3">
      <c r="B1" s="249" t="s">
        <v>26</v>
      </c>
      <c r="C1" s="249"/>
      <c r="D1" s="249"/>
      <c r="E1" s="249"/>
      <c r="F1" s="249"/>
      <c r="G1" s="249"/>
    </row>
    <row r="2" spans="2:8" ht="15" customHeight="1" x14ac:dyDescent="0.3">
      <c r="B2" s="249" t="s">
        <v>81</v>
      </c>
      <c r="C2" s="249"/>
      <c r="D2" s="249"/>
      <c r="E2" s="249"/>
      <c r="F2" s="249"/>
      <c r="G2" s="249"/>
    </row>
    <row r="3" spans="2:8" x14ac:dyDescent="0.3">
      <c r="B3" s="265" t="s">
        <v>230</v>
      </c>
      <c r="C3" s="265"/>
      <c r="D3" s="265"/>
      <c r="E3" s="265"/>
      <c r="F3" s="265"/>
      <c r="G3" s="265"/>
    </row>
    <row r="4" spans="2:8" ht="21" x14ac:dyDescent="0.3">
      <c r="B4" s="99" t="s">
        <v>132</v>
      </c>
      <c r="C4" s="78" t="s">
        <v>99</v>
      </c>
      <c r="D4" s="78" t="s">
        <v>53</v>
      </c>
      <c r="E4" s="78" t="s">
        <v>134</v>
      </c>
      <c r="F4" s="66" t="s">
        <v>138</v>
      </c>
      <c r="G4" s="100" t="s">
        <v>133</v>
      </c>
    </row>
    <row r="5" spans="2:8" x14ac:dyDescent="0.3">
      <c r="B5" s="101" t="s">
        <v>260</v>
      </c>
      <c r="C5" s="130">
        <v>1746109</v>
      </c>
      <c r="D5" s="130">
        <v>1872438</v>
      </c>
      <c r="E5" s="169">
        <v>51178540326.870148</v>
      </c>
      <c r="F5" s="169">
        <v>29310.048987130227</v>
      </c>
      <c r="G5" s="104">
        <v>0.81684309898503071</v>
      </c>
      <c r="H5" s="9"/>
    </row>
    <row r="6" spans="2:8" x14ac:dyDescent="0.3">
      <c r="B6" s="105" t="s">
        <v>261</v>
      </c>
      <c r="C6" s="68">
        <v>585629</v>
      </c>
      <c r="D6" s="68">
        <v>633157</v>
      </c>
      <c r="E6" s="69">
        <v>20576921730.540001</v>
      </c>
      <c r="F6" s="69">
        <v>35136.445993179987</v>
      </c>
      <c r="G6" s="106">
        <v>0.27621204334886656</v>
      </c>
      <c r="H6" s="9"/>
    </row>
    <row r="7" spans="2:8" x14ac:dyDescent="0.3">
      <c r="B7" s="105" t="s">
        <v>263</v>
      </c>
      <c r="C7" s="68">
        <v>347898</v>
      </c>
      <c r="D7" s="68">
        <v>362044</v>
      </c>
      <c r="E7" s="69">
        <v>8630012201.040102</v>
      </c>
      <c r="F7" s="69">
        <v>24806.156405153528</v>
      </c>
      <c r="G7" s="106">
        <v>0.15794015231956221</v>
      </c>
      <c r="H7" s="9"/>
    </row>
    <row r="8" spans="2:8" x14ac:dyDescent="0.3">
      <c r="B8" s="105" t="s">
        <v>268</v>
      </c>
      <c r="C8" s="68">
        <v>298926</v>
      </c>
      <c r="D8" s="68">
        <v>316483</v>
      </c>
      <c r="E8" s="69">
        <v>6751064856.0400391</v>
      </c>
      <c r="F8" s="69">
        <v>22584.40167814121</v>
      </c>
      <c r="G8" s="106">
        <v>0.13806436020636167</v>
      </c>
      <c r="H8" s="9"/>
    </row>
    <row r="9" spans="2:8" x14ac:dyDescent="0.3">
      <c r="B9" s="105" t="s">
        <v>266</v>
      </c>
      <c r="C9" s="68">
        <v>154979</v>
      </c>
      <c r="D9" s="68">
        <v>168463</v>
      </c>
      <c r="E9" s="69">
        <v>2730521669.839993</v>
      </c>
      <c r="F9" s="69">
        <v>17618.655881377432</v>
      </c>
      <c r="G9" s="106">
        <v>7.3491265924060092E-2</v>
      </c>
      <c r="H9" s="9"/>
    </row>
    <row r="10" spans="2:8" x14ac:dyDescent="0.3">
      <c r="B10" s="105" t="s">
        <v>267</v>
      </c>
      <c r="C10" s="68">
        <v>83188</v>
      </c>
      <c r="D10" s="68">
        <v>86126</v>
      </c>
      <c r="E10" s="69">
        <v>4113464239.50001</v>
      </c>
      <c r="F10" s="69">
        <v>49447.807850892073</v>
      </c>
      <c r="G10" s="106">
        <v>3.7572100514508225E-2</v>
      </c>
      <c r="H10" s="9"/>
    </row>
    <row r="11" spans="2:8" x14ac:dyDescent="0.3">
      <c r="B11" s="105" t="s">
        <v>271</v>
      </c>
      <c r="C11" s="68">
        <v>60292</v>
      </c>
      <c r="D11" s="68">
        <v>65937</v>
      </c>
      <c r="E11" s="69">
        <v>1702239392.5999982</v>
      </c>
      <c r="F11" s="69">
        <v>28233.254703774932</v>
      </c>
      <c r="G11" s="106">
        <v>2.8764735290448051E-2</v>
      </c>
      <c r="H11" s="9"/>
    </row>
    <row r="12" spans="2:8" x14ac:dyDescent="0.3">
      <c r="B12" s="105" t="s">
        <v>270</v>
      </c>
      <c r="C12" s="68">
        <v>59350</v>
      </c>
      <c r="D12" s="68">
        <v>70859</v>
      </c>
      <c r="E12" s="69">
        <v>1723758510.1199994</v>
      </c>
      <c r="F12" s="69">
        <v>29043.951307834868</v>
      </c>
      <c r="G12" s="106">
        <v>3.0911936817657134E-2</v>
      </c>
      <c r="H12" s="9"/>
    </row>
    <row r="13" spans="2:8" x14ac:dyDescent="0.3">
      <c r="B13" s="105" t="s">
        <v>269</v>
      </c>
      <c r="C13" s="68">
        <v>50483</v>
      </c>
      <c r="D13" s="68">
        <v>59498</v>
      </c>
      <c r="E13" s="69">
        <v>1529120966.0200009</v>
      </c>
      <c r="F13" s="69">
        <v>30289.81966246065</v>
      </c>
      <c r="G13" s="106">
        <v>2.5955748977221867E-2</v>
      </c>
      <c r="H13" s="9"/>
    </row>
    <row r="14" spans="2:8" x14ac:dyDescent="0.3">
      <c r="B14" s="105" t="s">
        <v>264</v>
      </c>
      <c r="C14" s="68">
        <v>48309</v>
      </c>
      <c r="D14" s="68">
        <v>50628</v>
      </c>
      <c r="E14" s="69">
        <v>1698210143.5200016</v>
      </c>
      <c r="F14" s="69">
        <v>35153.080037260173</v>
      </c>
      <c r="G14" s="106">
        <v>2.208624927256023E-2</v>
      </c>
      <c r="H14" s="9"/>
    </row>
    <row r="15" spans="2:8" x14ac:dyDescent="0.3">
      <c r="B15" s="105" t="s">
        <v>262</v>
      </c>
      <c r="C15" s="68">
        <v>37908</v>
      </c>
      <c r="D15" s="68">
        <v>39364</v>
      </c>
      <c r="E15" s="69">
        <v>965495037.78000009</v>
      </c>
      <c r="F15" s="69">
        <v>25469.426975308645</v>
      </c>
      <c r="G15" s="106">
        <v>1.7172377268805026E-2</v>
      </c>
      <c r="H15" s="9"/>
    </row>
    <row r="16" spans="2:8" x14ac:dyDescent="0.3">
      <c r="B16" s="105" t="s">
        <v>265</v>
      </c>
      <c r="C16" s="68">
        <v>19147</v>
      </c>
      <c r="D16" s="68">
        <v>19879</v>
      </c>
      <c r="E16" s="69">
        <v>757731579.86999941</v>
      </c>
      <c r="F16" s="69">
        <v>39574.428363190025</v>
      </c>
      <c r="G16" s="106">
        <v>8.6721290449795537E-3</v>
      </c>
      <c r="H16" s="9"/>
    </row>
    <row r="17" spans="2:8" x14ac:dyDescent="0.3">
      <c r="B17" s="101" t="s">
        <v>272</v>
      </c>
      <c r="C17" s="130">
        <v>351809</v>
      </c>
      <c r="D17" s="130">
        <v>362940</v>
      </c>
      <c r="E17" s="169">
        <v>9242969598.0399971</v>
      </c>
      <c r="F17" s="169">
        <v>26272.692279162882</v>
      </c>
      <c r="G17" s="104">
        <v>0.1583310285016791</v>
      </c>
      <c r="H17" s="9"/>
    </row>
    <row r="18" spans="2:8" x14ac:dyDescent="0.3">
      <c r="B18" s="105" t="s">
        <v>275</v>
      </c>
      <c r="C18" s="68">
        <v>282564</v>
      </c>
      <c r="D18" s="68">
        <v>290079</v>
      </c>
      <c r="E18" s="69">
        <v>7203668783.8299999</v>
      </c>
      <c r="F18" s="69">
        <v>25493.936891571466</v>
      </c>
      <c r="G18" s="106">
        <v>0.12654572771460454</v>
      </c>
      <c r="H18" s="9"/>
    </row>
    <row r="19" spans="2:8" x14ac:dyDescent="0.3">
      <c r="B19" s="105" t="s">
        <v>273</v>
      </c>
      <c r="C19" s="68">
        <v>62239</v>
      </c>
      <c r="D19" s="68">
        <v>65638</v>
      </c>
      <c r="E19" s="69">
        <v>1602685857.6999979</v>
      </c>
      <c r="F19" s="69">
        <v>25750.507843956329</v>
      </c>
      <c r="G19" s="106">
        <v>2.8634297814496099E-2</v>
      </c>
      <c r="H19" s="9"/>
    </row>
    <row r="20" spans="2:8" x14ac:dyDescent="0.3">
      <c r="B20" s="105" t="s">
        <v>274</v>
      </c>
      <c r="C20" s="68">
        <v>7006</v>
      </c>
      <c r="D20" s="68">
        <v>7223</v>
      </c>
      <c r="E20" s="69">
        <v>436614956.50999999</v>
      </c>
      <c r="F20" s="69">
        <v>62320.147946046243</v>
      </c>
      <c r="G20" s="106">
        <v>3.1510029725784652E-3</v>
      </c>
      <c r="H20" s="9"/>
    </row>
    <row r="21" spans="2:8" x14ac:dyDescent="0.3">
      <c r="B21" s="101" t="s">
        <v>276</v>
      </c>
      <c r="C21" s="130">
        <v>44438</v>
      </c>
      <c r="D21" s="130">
        <v>45775</v>
      </c>
      <c r="E21" s="169">
        <v>855452150.27999973</v>
      </c>
      <c r="F21" s="169">
        <v>19250.464698681339</v>
      </c>
      <c r="G21" s="104">
        <v>1.9969148701340058E-2</v>
      </c>
      <c r="H21" s="9"/>
    </row>
    <row r="22" spans="2:8" x14ac:dyDescent="0.3">
      <c r="B22" s="105" t="s">
        <v>278</v>
      </c>
      <c r="C22" s="68">
        <v>21736</v>
      </c>
      <c r="D22" s="68">
        <v>22565</v>
      </c>
      <c r="E22" s="69">
        <v>375407989.34999996</v>
      </c>
      <c r="F22" s="69">
        <v>17271.254570758188</v>
      </c>
      <c r="G22" s="106">
        <v>9.843885099852288E-3</v>
      </c>
      <c r="H22" s="9"/>
    </row>
    <row r="23" spans="2:8" x14ac:dyDescent="0.3">
      <c r="B23" s="105" t="s">
        <v>279</v>
      </c>
      <c r="C23" s="68">
        <v>13423</v>
      </c>
      <c r="D23" s="68">
        <v>13690</v>
      </c>
      <c r="E23" s="69">
        <v>307124288.2699998</v>
      </c>
      <c r="F23" s="69">
        <v>22880.450590032018</v>
      </c>
      <c r="G23" s="106">
        <v>5.9722041664958042E-3</v>
      </c>
      <c r="H23" s="9"/>
    </row>
    <row r="24" spans="2:8" x14ac:dyDescent="0.3">
      <c r="B24" s="105" t="s">
        <v>280</v>
      </c>
      <c r="C24" s="68">
        <v>6447</v>
      </c>
      <c r="D24" s="68">
        <v>6583</v>
      </c>
      <c r="E24" s="69">
        <v>114966556.20999999</v>
      </c>
      <c r="F24" s="69">
        <v>17832.566497595781</v>
      </c>
      <c r="G24" s="106">
        <v>2.8718056996378289E-3</v>
      </c>
      <c r="H24" s="9"/>
    </row>
    <row r="25" spans="2:8" x14ac:dyDescent="0.3">
      <c r="B25" s="105" t="s">
        <v>277</v>
      </c>
      <c r="C25" s="68">
        <v>2832</v>
      </c>
      <c r="D25" s="68">
        <v>2937</v>
      </c>
      <c r="E25" s="69">
        <v>57953316.450000003</v>
      </c>
      <c r="F25" s="69">
        <v>20463.741684322034</v>
      </c>
      <c r="G25" s="106">
        <v>1.28125373535414E-3</v>
      </c>
      <c r="H25" s="9"/>
    </row>
    <row r="26" spans="2:8" x14ac:dyDescent="0.3">
      <c r="B26" s="101" t="s">
        <v>352</v>
      </c>
      <c r="C26" s="130">
        <v>7866</v>
      </c>
      <c r="D26" s="130">
        <v>11133</v>
      </c>
      <c r="E26" s="169">
        <v>63827779.799999982</v>
      </c>
      <c r="F26" s="169">
        <v>8114.3884820747498</v>
      </c>
      <c r="G26" s="104">
        <v>4.8567238119501671E-3</v>
      </c>
      <c r="H26" s="9"/>
    </row>
    <row r="27" spans="2:8" x14ac:dyDescent="0.3">
      <c r="B27" s="107" t="s">
        <v>314</v>
      </c>
      <c r="C27" s="82">
        <v>2150222</v>
      </c>
      <c r="D27" s="82">
        <v>2292286</v>
      </c>
      <c r="E27" s="83">
        <v>61340789854.990158</v>
      </c>
      <c r="F27" s="83">
        <v>28527.654286389614</v>
      </c>
      <c r="G27" s="108">
        <v>1</v>
      </c>
      <c r="H27" s="9"/>
    </row>
    <row r="28" spans="2:8" x14ac:dyDescent="0.3">
      <c r="B28" s="40" t="s">
        <v>137</v>
      </c>
      <c r="H28" s="9"/>
    </row>
    <row r="29" spans="2:8" x14ac:dyDescent="0.3">
      <c r="B29" s="40" t="s">
        <v>76</v>
      </c>
      <c r="C29" s="24"/>
    </row>
    <row r="30" spans="2:8" x14ac:dyDescent="0.3">
      <c r="C30" s="19"/>
    </row>
  </sheetData>
  <mergeCells count="3">
    <mergeCell ref="B3:G3"/>
    <mergeCell ref="B2:G2"/>
    <mergeCell ref="B1:G1"/>
  </mergeCells>
  <pageMargins left="0.7" right="0.7" top="0.75" bottom="0.75" header="0.3" footer="0.3"/>
  <pageSetup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23580-943D-421F-A459-5137D460DE58}">
  <dimension ref="B1:I29"/>
  <sheetViews>
    <sheetView showGridLines="0" workbookViewId="0">
      <selection sqref="A1:XFD1048576"/>
    </sheetView>
  </sheetViews>
  <sheetFormatPr defaultColWidth="9.1796875" defaultRowHeight="13" x14ac:dyDescent="0.3"/>
  <cols>
    <col min="1" max="1" width="7.453125" style="1" customWidth="1"/>
    <col min="2" max="2" width="30.453125" style="1" customWidth="1"/>
    <col min="3" max="3" width="7.54296875" style="1" bestFit="1" customWidth="1"/>
    <col min="4" max="4" width="10.7265625" style="1" bestFit="1" customWidth="1"/>
    <col min="5" max="7" width="11.54296875" style="1" bestFit="1" customWidth="1"/>
    <col min="8" max="8" width="8.453125" style="1" bestFit="1" customWidth="1"/>
    <col min="9" max="9" width="9" style="1" bestFit="1" customWidth="1"/>
    <col min="10" max="16384" width="9.1796875" style="1"/>
  </cols>
  <sheetData>
    <row r="1" spans="2:9" x14ac:dyDescent="0.3">
      <c r="B1" s="250" t="s">
        <v>28</v>
      </c>
      <c r="C1" s="250"/>
      <c r="D1" s="250"/>
      <c r="E1" s="250"/>
      <c r="F1" s="250"/>
      <c r="G1" s="250"/>
      <c r="H1" s="250"/>
      <c r="I1" s="250"/>
    </row>
    <row r="2" spans="2:9" x14ac:dyDescent="0.3">
      <c r="B2" s="250" t="s">
        <v>93</v>
      </c>
      <c r="C2" s="250"/>
      <c r="D2" s="250"/>
      <c r="E2" s="250"/>
      <c r="F2" s="250"/>
      <c r="G2" s="250"/>
      <c r="H2" s="250"/>
      <c r="I2" s="250"/>
    </row>
    <row r="3" spans="2:9" x14ac:dyDescent="0.3">
      <c r="B3" s="254" t="s">
        <v>230</v>
      </c>
      <c r="C3" s="254"/>
      <c r="D3" s="254"/>
      <c r="E3" s="254"/>
      <c r="F3" s="254"/>
      <c r="G3" s="254"/>
      <c r="H3" s="254"/>
      <c r="I3" s="254"/>
    </row>
    <row r="4" spans="2:9" ht="25.5" customHeight="1" x14ac:dyDescent="0.3">
      <c r="B4" s="109" t="s">
        <v>136</v>
      </c>
      <c r="C4" s="170" t="s">
        <v>126</v>
      </c>
      <c r="D4" s="170" t="s">
        <v>127</v>
      </c>
      <c r="E4" s="170" t="s">
        <v>128</v>
      </c>
      <c r="F4" s="170" t="s">
        <v>129</v>
      </c>
      <c r="G4" s="171" t="s">
        <v>130</v>
      </c>
      <c r="H4" s="170" t="s">
        <v>131</v>
      </c>
      <c r="I4" s="170" t="s">
        <v>351</v>
      </c>
    </row>
    <row r="5" spans="2:9" x14ac:dyDescent="0.3">
      <c r="B5" s="110" t="s">
        <v>260</v>
      </c>
      <c r="C5" s="191">
        <v>58881</v>
      </c>
      <c r="D5" s="191">
        <v>300334</v>
      </c>
      <c r="E5" s="191">
        <v>472191</v>
      </c>
      <c r="F5" s="191">
        <v>603687</v>
      </c>
      <c r="G5" s="191">
        <v>208979</v>
      </c>
      <c r="H5" s="191">
        <v>228366</v>
      </c>
      <c r="I5" s="191">
        <v>1872438</v>
      </c>
    </row>
    <row r="6" spans="2:9" x14ac:dyDescent="0.3">
      <c r="B6" s="111" t="s">
        <v>261</v>
      </c>
      <c r="C6" s="192">
        <v>9732</v>
      </c>
      <c r="D6" s="192">
        <v>115507</v>
      </c>
      <c r="E6" s="192">
        <v>116718</v>
      </c>
      <c r="F6" s="192">
        <v>156522</v>
      </c>
      <c r="G6" s="192">
        <v>101163</v>
      </c>
      <c r="H6" s="192">
        <v>133515</v>
      </c>
      <c r="I6" s="192">
        <v>633157</v>
      </c>
    </row>
    <row r="7" spans="2:9" x14ac:dyDescent="0.3">
      <c r="B7" s="111" t="s">
        <v>262</v>
      </c>
      <c r="C7" s="192">
        <v>1177</v>
      </c>
      <c r="D7" s="192">
        <v>3468</v>
      </c>
      <c r="E7" s="192">
        <v>14047</v>
      </c>
      <c r="F7" s="192">
        <v>14936</v>
      </c>
      <c r="G7" s="192">
        <v>3150</v>
      </c>
      <c r="H7" s="192">
        <v>2586</v>
      </c>
      <c r="I7" s="192">
        <v>39364</v>
      </c>
    </row>
    <row r="8" spans="2:9" x14ac:dyDescent="0.3">
      <c r="B8" s="111" t="s">
        <v>263</v>
      </c>
      <c r="C8" s="192">
        <v>15673</v>
      </c>
      <c r="D8" s="192">
        <v>34243</v>
      </c>
      <c r="E8" s="192">
        <v>116653</v>
      </c>
      <c r="F8" s="192">
        <v>148669</v>
      </c>
      <c r="G8" s="192">
        <v>24115</v>
      </c>
      <c r="H8" s="192">
        <v>22691</v>
      </c>
      <c r="I8" s="192">
        <v>362044</v>
      </c>
    </row>
    <row r="9" spans="2:9" x14ac:dyDescent="0.3">
      <c r="B9" s="111" t="s">
        <v>264</v>
      </c>
      <c r="C9" s="192">
        <v>1758</v>
      </c>
      <c r="D9" s="192">
        <v>3058</v>
      </c>
      <c r="E9" s="192">
        <v>7300</v>
      </c>
      <c r="F9" s="192">
        <v>20820</v>
      </c>
      <c r="G9" s="192">
        <v>10869</v>
      </c>
      <c r="H9" s="192">
        <v>6823</v>
      </c>
      <c r="I9" s="192">
        <v>50628</v>
      </c>
    </row>
    <row r="10" spans="2:9" x14ac:dyDescent="0.3">
      <c r="B10" s="111" t="s">
        <v>265</v>
      </c>
      <c r="C10" s="192">
        <v>144</v>
      </c>
      <c r="D10" s="192">
        <v>1703</v>
      </c>
      <c r="E10" s="192">
        <v>3251</v>
      </c>
      <c r="F10" s="192">
        <v>7637</v>
      </c>
      <c r="G10" s="192">
        <v>3846</v>
      </c>
      <c r="H10" s="192">
        <v>3298</v>
      </c>
      <c r="I10" s="192">
        <v>19879</v>
      </c>
    </row>
    <row r="11" spans="2:9" x14ac:dyDescent="0.3">
      <c r="B11" s="111" t="s">
        <v>266</v>
      </c>
      <c r="C11" s="192">
        <v>5771</v>
      </c>
      <c r="D11" s="192">
        <v>57866</v>
      </c>
      <c r="E11" s="192">
        <v>55640</v>
      </c>
      <c r="F11" s="192">
        <v>38891</v>
      </c>
      <c r="G11" s="192">
        <v>5721</v>
      </c>
      <c r="H11" s="192">
        <v>4574</v>
      </c>
      <c r="I11" s="192">
        <v>168463</v>
      </c>
    </row>
    <row r="12" spans="2:9" x14ac:dyDescent="0.3">
      <c r="B12" s="111" t="s">
        <v>267</v>
      </c>
      <c r="C12" s="192">
        <v>1148</v>
      </c>
      <c r="D12" s="192">
        <v>4270</v>
      </c>
      <c r="E12" s="192">
        <v>11326</v>
      </c>
      <c r="F12" s="192">
        <v>31640</v>
      </c>
      <c r="G12" s="192">
        <v>16591</v>
      </c>
      <c r="H12" s="192">
        <v>21151</v>
      </c>
      <c r="I12" s="192">
        <v>86126</v>
      </c>
    </row>
    <row r="13" spans="2:9" x14ac:dyDescent="0.3">
      <c r="B13" s="111" t="s">
        <v>268</v>
      </c>
      <c r="C13" s="192">
        <v>16659</v>
      </c>
      <c r="D13" s="192">
        <v>57367</v>
      </c>
      <c r="E13" s="192">
        <v>101406</v>
      </c>
      <c r="F13" s="192">
        <v>100839</v>
      </c>
      <c r="G13" s="192">
        <v>21723</v>
      </c>
      <c r="H13" s="192">
        <v>18489</v>
      </c>
      <c r="I13" s="192">
        <v>316483</v>
      </c>
    </row>
    <row r="14" spans="2:9" x14ac:dyDescent="0.3">
      <c r="B14" s="111" t="s">
        <v>269</v>
      </c>
      <c r="C14" s="192">
        <v>4335</v>
      </c>
      <c r="D14" s="192">
        <v>11385</v>
      </c>
      <c r="E14" s="192">
        <v>11161</v>
      </c>
      <c r="F14" s="192">
        <v>18953</v>
      </c>
      <c r="G14" s="192">
        <v>7376</v>
      </c>
      <c r="H14" s="192">
        <v>6288</v>
      </c>
      <c r="I14" s="192">
        <v>59498</v>
      </c>
    </row>
    <row r="15" spans="2:9" x14ac:dyDescent="0.3">
      <c r="B15" s="111" t="s">
        <v>270</v>
      </c>
      <c r="C15" s="192">
        <v>1190</v>
      </c>
      <c r="D15" s="192">
        <v>5691</v>
      </c>
      <c r="E15" s="192">
        <v>14121</v>
      </c>
      <c r="F15" s="192">
        <v>37648</v>
      </c>
      <c r="G15" s="192">
        <v>8129</v>
      </c>
      <c r="H15" s="192">
        <v>4080</v>
      </c>
      <c r="I15" s="192">
        <v>70859</v>
      </c>
    </row>
    <row r="16" spans="2:9" x14ac:dyDescent="0.3">
      <c r="B16" s="111" t="s">
        <v>271</v>
      </c>
      <c r="C16" s="192">
        <v>1294</v>
      </c>
      <c r="D16" s="192">
        <v>5776</v>
      </c>
      <c r="E16" s="192">
        <v>20568</v>
      </c>
      <c r="F16" s="192">
        <v>27132</v>
      </c>
      <c r="G16" s="192">
        <v>6296</v>
      </c>
      <c r="H16" s="192">
        <v>4871</v>
      </c>
      <c r="I16" s="192">
        <v>65937</v>
      </c>
    </row>
    <row r="17" spans="2:9" x14ac:dyDescent="0.3">
      <c r="B17" s="110" t="s">
        <v>272</v>
      </c>
      <c r="C17" s="191">
        <v>17297</v>
      </c>
      <c r="D17" s="191">
        <v>55442</v>
      </c>
      <c r="E17" s="191">
        <v>98597</v>
      </c>
      <c r="F17" s="191">
        <v>127829</v>
      </c>
      <c r="G17" s="191">
        <v>34553</v>
      </c>
      <c r="H17" s="191">
        <v>29222</v>
      </c>
      <c r="I17" s="191">
        <v>362940</v>
      </c>
    </row>
    <row r="18" spans="2:9" x14ac:dyDescent="0.3">
      <c r="B18" s="111" t="s">
        <v>273</v>
      </c>
      <c r="C18" s="192">
        <v>2882</v>
      </c>
      <c r="D18" s="192">
        <v>7037</v>
      </c>
      <c r="E18" s="192">
        <v>19035</v>
      </c>
      <c r="F18" s="192">
        <v>25434</v>
      </c>
      <c r="G18" s="192">
        <v>6546</v>
      </c>
      <c r="H18" s="192">
        <v>4704</v>
      </c>
      <c r="I18" s="192">
        <v>65638</v>
      </c>
    </row>
    <row r="19" spans="2:9" x14ac:dyDescent="0.3">
      <c r="B19" s="111" t="s">
        <v>274</v>
      </c>
      <c r="C19" s="192">
        <v>153</v>
      </c>
      <c r="D19" s="192">
        <v>166</v>
      </c>
      <c r="E19" s="192">
        <v>359</v>
      </c>
      <c r="F19" s="192">
        <v>1553</v>
      </c>
      <c r="G19" s="192">
        <v>2316</v>
      </c>
      <c r="H19" s="192">
        <v>2676</v>
      </c>
      <c r="I19" s="192">
        <v>7223</v>
      </c>
    </row>
    <row r="20" spans="2:9" x14ac:dyDescent="0.3">
      <c r="B20" s="111" t="s">
        <v>275</v>
      </c>
      <c r="C20" s="192">
        <v>14262</v>
      </c>
      <c r="D20" s="192">
        <v>48239</v>
      </c>
      <c r="E20" s="192">
        <v>79203</v>
      </c>
      <c r="F20" s="192">
        <v>100842</v>
      </c>
      <c r="G20" s="192">
        <v>25691</v>
      </c>
      <c r="H20" s="192">
        <v>21842</v>
      </c>
      <c r="I20" s="192">
        <v>290079</v>
      </c>
    </row>
    <row r="21" spans="2:9" x14ac:dyDescent="0.3">
      <c r="B21" s="110" t="s">
        <v>276</v>
      </c>
      <c r="C21" s="191">
        <v>3085</v>
      </c>
      <c r="D21" s="191">
        <v>7376</v>
      </c>
      <c r="E21" s="191">
        <v>14196</v>
      </c>
      <c r="F21" s="191">
        <v>17333</v>
      </c>
      <c r="G21" s="191">
        <v>2396</v>
      </c>
      <c r="H21" s="191">
        <v>1389</v>
      </c>
      <c r="I21" s="191">
        <v>45775</v>
      </c>
    </row>
    <row r="22" spans="2:9" x14ac:dyDescent="0.3">
      <c r="B22" s="111" t="s">
        <v>277</v>
      </c>
      <c r="C22" s="192">
        <v>351</v>
      </c>
      <c r="D22" s="192">
        <v>440</v>
      </c>
      <c r="E22" s="192">
        <v>720</v>
      </c>
      <c r="F22" s="192">
        <v>1072</v>
      </c>
      <c r="G22" s="192">
        <v>236</v>
      </c>
      <c r="H22" s="192">
        <v>118</v>
      </c>
      <c r="I22" s="192">
        <v>2937</v>
      </c>
    </row>
    <row r="23" spans="2:9" x14ac:dyDescent="0.3">
      <c r="B23" s="111" t="s">
        <v>278</v>
      </c>
      <c r="C23" s="192">
        <v>2121</v>
      </c>
      <c r="D23" s="192">
        <v>4603</v>
      </c>
      <c r="E23" s="192">
        <v>8345</v>
      </c>
      <c r="F23" s="192">
        <v>5977</v>
      </c>
      <c r="G23" s="192">
        <v>962</v>
      </c>
      <c r="H23" s="192">
        <v>557</v>
      </c>
      <c r="I23" s="192">
        <v>22565</v>
      </c>
    </row>
    <row r="24" spans="2:9" x14ac:dyDescent="0.3">
      <c r="B24" s="111" t="s">
        <v>279</v>
      </c>
      <c r="C24" s="192">
        <v>336</v>
      </c>
      <c r="D24" s="192">
        <v>928</v>
      </c>
      <c r="E24" s="192">
        <v>2561</v>
      </c>
      <c r="F24" s="192">
        <v>8496</v>
      </c>
      <c r="G24" s="192">
        <v>915</v>
      </c>
      <c r="H24" s="192">
        <v>454</v>
      </c>
      <c r="I24" s="192">
        <v>13690</v>
      </c>
    </row>
    <row r="25" spans="2:9" x14ac:dyDescent="0.3">
      <c r="B25" s="111" t="s">
        <v>280</v>
      </c>
      <c r="C25" s="192">
        <v>277</v>
      </c>
      <c r="D25" s="192">
        <v>1405</v>
      </c>
      <c r="E25" s="192">
        <v>2570</v>
      </c>
      <c r="F25" s="192">
        <v>1788</v>
      </c>
      <c r="G25" s="192">
        <v>283</v>
      </c>
      <c r="H25" s="192">
        <v>260</v>
      </c>
      <c r="I25" s="192">
        <v>6583</v>
      </c>
    </row>
    <row r="26" spans="2:9" x14ac:dyDescent="0.3">
      <c r="B26" s="110" t="s">
        <v>350</v>
      </c>
      <c r="C26" s="191">
        <v>3220</v>
      </c>
      <c r="D26" s="191">
        <v>7095</v>
      </c>
      <c r="E26" s="191">
        <v>715</v>
      </c>
      <c r="F26" s="191">
        <v>96</v>
      </c>
      <c r="G26" s="191">
        <v>7</v>
      </c>
      <c r="H26" s="191">
        <v>0</v>
      </c>
      <c r="I26" s="191">
        <v>11133</v>
      </c>
    </row>
    <row r="27" spans="2:9" x14ac:dyDescent="0.3">
      <c r="B27" s="112" t="s">
        <v>351</v>
      </c>
      <c r="C27" s="193">
        <v>82483</v>
      </c>
      <c r="D27" s="193">
        <v>370247</v>
      </c>
      <c r="E27" s="193">
        <v>585699</v>
      </c>
      <c r="F27" s="193">
        <v>748945</v>
      </c>
      <c r="G27" s="193">
        <v>245935</v>
      </c>
      <c r="H27" s="193">
        <v>258977</v>
      </c>
      <c r="I27" s="193">
        <v>2292286</v>
      </c>
    </row>
    <row r="28" spans="2:9" x14ac:dyDescent="0.3">
      <c r="B28" s="40" t="s">
        <v>76</v>
      </c>
    </row>
    <row r="29" spans="2:9" x14ac:dyDescent="0.3">
      <c r="C29" s="19"/>
    </row>
  </sheetData>
  <mergeCells count="3">
    <mergeCell ref="B2:I2"/>
    <mergeCell ref="B1:I1"/>
    <mergeCell ref="B3:I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249D6-5D6F-491E-959B-6A3B77A4CD34}">
  <dimension ref="B1:L30"/>
  <sheetViews>
    <sheetView showGridLines="0" workbookViewId="0">
      <selection sqref="A1:XFD1048576"/>
    </sheetView>
  </sheetViews>
  <sheetFormatPr defaultColWidth="9.1796875" defaultRowHeight="13" x14ac:dyDescent="0.3"/>
  <cols>
    <col min="1" max="1" width="9.1796875" style="1"/>
    <col min="2" max="2" width="26.54296875" style="1" customWidth="1"/>
    <col min="3" max="3" width="9" style="1" bestFit="1" customWidth="1"/>
    <col min="4" max="4" width="7.7265625" style="1" bestFit="1" customWidth="1"/>
    <col min="5" max="5" width="8.7265625" style="1" bestFit="1" customWidth="1"/>
    <col min="6" max="8" width="14" style="1" hidden="1" customWidth="1"/>
    <col min="9" max="9" width="9" style="1" bestFit="1" customWidth="1"/>
    <col min="10" max="10" width="8.1796875" style="1" bestFit="1" customWidth="1"/>
    <col min="11" max="11" width="8.81640625" style="1" bestFit="1" customWidth="1"/>
    <col min="12" max="16384" width="9.1796875" style="1"/>
  </cols>
  <sheetData>
    <row r="1" spans="2:12" x14ac:dyDescent="0.3">
      <c r="B1" s="250" t="s">
        <v>34</v>
      </c>
      <c r="C1" s="250"/>
      <c r="D1" s="250"/>
      <c r="E1" s="250"/>
      <c r="F1" s="250"/>
      <c r="G1" s="250"/>
      <c r="H1" s="250"/>
      <c r="I1" s="250"/>
      <c r="J1" s="250"/>
      <c r="K1" s="250"/>
    </row>
    <row r="2" spans="2:12" x14ac:dyDescent="0.3">
      <c r="B2" s="250" t="s">
        <v>94</v>
      </c>
      <c r="C2" s="250"/>
      <c r="D2" s="250"/>
      <c r="E2" s="250"/>
      <c r="F2" s="250"/>
      <c r="G2" s="250"/>
      <c r="H2" s="250"/>
      <c r="I2" s="250"/>
      <c r="J2" s="250"/>
      <c r="K2" s="250"/>
    </row>
    <row r="3" spans="2:12" x14ac:dyDescent="0.3">
      <c r="B3" s="254" t="s">
        <v>230</v>
      </c>
      <c r="C3" s="254"/>
      <c r="D3" s="254"/>
      <c r="E3" s="254"/>
      <c r="F3" s="254"/>
      <c r="G3" s="254"/>
      <c r="H3" s="254"/>
      <c r="I3" s="254"/>
      <c r="J3" s="254"/>
      <c r="K3" s="254"/>
    </row>
    <row r="4" spans="2:12" ht="15" customHeight="1" x14ac:dyDescent="0.3">
      <c r="B4" s="251" t="s">
        <v>115</v>
      </c>
      <c r="C4" s="266" t="s">
        <v>53</v>
      </c>
      <c r="D4" s="267"/>
      <c r="E4" s="268"/>
      <c r="F4" s="266" t="s">
        <v>100</v>
      </c>
      <c r="G4" s="267"/>
      <c r="H4" s="268"/>
      <c r="I4" s="252" t="s">
        <v>103</v>
      </c>
      <c r="J4" s="252"/>
      <c r="K4" s="252"/>
    </row>
    <row r="5" spans="2:12" x14ac:dyDescent="0.3">
      <c r="B5" s="251"/>
      <c r="C5" s="78" t="s">
        <v>205</v>
      </c>
      <c r="D5" s="78" t="s">
        <v>206</v>
      </c>
      <c r="E5" s="78" t="s">
        <v>16</v>
      </c>
      <c r="F5" s="78" t="s">
        <v>205</v>
      </c>
      <c r="G5" s="78" t="s">
        <v>206</v>
      </c>
      <c r="H5" s="78" t="s">
        <v>16</v>
      </c>
      <c r="I5" s="126" t="s">
        <v>205</v>
      </c>
      <c r="J5" s="66" t="s">
        <v>206</v>
      </c>
      <c r="K5" s="66" t="s">
        <v>16</v>
      </c>
    </row>
    <row r="6" spans="2:12" x14ac:dyDescent="0.3">
      <c r="B6" s="168" t="s">
        <v>126</v>
      </c>
      <c r="C6" s="74">
        <v>72105</v>
      </c>
      <c r="D6" s="74">
        <v>10378</v>
      </c>
      <c r="E6" s="74">
        <v>82483</v>
      </c>
      <c r="F6" s="76">
        <v>180715692.04000014</v>
      </c>
      <c r="G6" s="76">
        <v>37317537.830000006</v>
      </c>
      <c r="H6" s="76">
        <v>218033229.87000015</v>
      </c>
      <c r="I6" s="76">
        <v>3389.7751358043242</v>
      </c>
      <c r="J6" s="76">
        <v>4374.8578933177032</v>
      </c>
      <c r="K6" s="76">
        <v>3525.6497181527134</v>
      </c>
      <c r="L6" s="22"/>
    </row>
    <row r="7" spans="2:12" x14ac:dyDescent="0.3">
      <c r="B7" s="168" t="s">
        <v>127</v>
      </c>
      <c r="C7" s="74">
        <v>245595</v>
      </c>
      <c r="D7" s="74">
        <v>124652</v>
      </c>
      <c r="E7" s="74">
        <v>370247</v>
      </c>
      <c r="F7" s="76">
        <v>1951910829.7399697</v>
      </c>
      <c r="G7" s="76">
        <v>1039212198.2899998</v>
      </c>
      <c r="H7" s="76">
        <v>2991123028.0299697</v>
      </c>
      <c r="I7" s="76">
        <v>8779.3012658602256</v>
      </c>
      <c r="J7" s="76">
        <v>9801.1147627086666</v>
      </c>
      <c r="K7" s="76">
        <v>9109.2517930873946</v>
      </c>
    </row>
    <row r="8" spans="2:12" x14ac:dyDescent="0.3">
      <c r="B8" s="168" t="s">
        <v>128</v>
      </c>
      <c r="C8" s="74">
        <v>459914</v>
      </c>
      <c r="D8" s="74">
        <v>125785</v>
      </c>
      <c r="E8" s="74">
        <v>585699</v>
      </c>
      <c r="F8" s="76">
        <v>5675038283.8899832</v>
      </c>
      <c r="G8" s="76">
        <v>1708040080.9999993</v>
      </c>
      <c r="H8" s="76">
        <v>7383078364.8899822</v>
      </c>
      <c r="I8" s="76">
        <v>12653.091979866633</v>
      </c>
      <c r="J8" s="76">
        <v>14550.380626639855</v>
      </c>
      <c r="K8" s="76">
        <v>13046.659229914205</v>
      </c>
    </row>
    <row r="9" spans="2:12" x14ac:dyDescent="0.3">
      <c r="B9" s="168" t="s">
        <v>129</v>
      </c>
      <c r="C9" s="74">
        <v>575926</v>
      </c>
      <c r="D9" s="74">
        <v>173019</v>
      </c>
      <c r="E9" s="74">
        <v>748945</v>
      </c>
      <c r="F9" s="76">
        <v>12258631933.840057</v>
      </c>
      <c r="G9" s="76">
        <v>3875804624.9099984</v>
      </c>
      <c r="H9" s="76">
        <v>16134436558.750055</v>
      </c>
      <c r="I9" s="76">
        <v>22074.738231807121</v>
      </c>
      <c r="J9" s="76">
        <v>24237.564020223992</v>
      </c>
      <c r="K9" s="76">
        <v>22558.294372253607</v>
      </c>
    </row>
    <row r="10" spans="2:12" x14ac:dyDescent="0.3">
      <c r="B10" s="168" t="s">
        <v>130</v>
      </c>
      <c r="C10" s="74">
        <v>133224</v>
      </c>
      <c r="D10" s="74">
        <v>112711</v>
      </c>
      <c r="E10" s="74">
        <v>245935</v>
      </c>
      <c r="F10" s="76">
        <v>5129017663.940032</v>
      </c>
      <c r="G10" s="76">
        <v>4487949566.1700001</v>
      </c>
      <c r="H10" s="76">
        <v>9616967230.1100311</v>
      </c>
      <c r="I10" s="76">
        <v>40310.740303056751</v>
      </c>
      <c r="J10" s="76">
        <v>42445.260000662034</v>
      </c>
      <c r="K10" s="76">
        <v>41279.498094663861</v>
      </c>
    </row>
    <row r="11" spans="2:12" x14ac:dyDescent="0.3">
      <c r="B11" s="168" t="s">
        <v>131</v>
      </c>
      <c r="C11" s="74">
        <v>113902</v>
      </c>
      <c r="D11" s="74">
        <v>145075</v>
      </c>
      <c r="E11" s="74">
        <v>258977</v>
      </c>
      <c r="F11" s="76">
        <v>13476439076.730028</v>
      </c>
      <c r="G11" s="76">
        <v>11520712366.610006</v>
      </c>
      <c r="H11" s="76">
        <v>24997151443.340034</v>
      </c>
      <c r="I11" s="76">
        <v>124260.63895632235</v>
      </c>
      <c r="J11" s="76">
        <v>83809.551418272604</v>
      </c>
      <c r="K11" s="76">
        <v>101649.14622610983</v>
      </c>
    </row>
    <row r="12" spans="2:12" x14ac:dyDescent="0.3">
      <c r="B12" s="113" t="s">
        <v>16</v>
      </c>
      <c r="C12" s="172">
        <v>1600666</v>
      </c>
      <c r="D12" s="172">
        <v>691620</v>
      </c>
      <c r="E12" s="172">
        <v>2292286</v>
      </c>
      <c r="F12" s="173">
        <v>38671753480.180069</v>
      </c>
      <c r="G12" s="173">
        <v>22669036374.810005</v>
      </c>
      <c r="H12" s="173">
        <v>61340789854.990074</v>
      </c>
      <c r="I12" s="173">
        <v>25523.096450872967</v>
      </c>
      <c r="J12" s="173">
        <v>35696.178086638152</v>
      </c>
      <c r="K12" s="173">
        <v>28527.654286390003</v>
      </c>
    </row>
    <row r="13" spans="2:12" x14ac:dyDescent="0.3">
      <c r="B13" s="40" t="s">
        <v>76</v>
      </c>
      <c r="C13" s="37"/>
      <c r="D13" s="37"/>
      <c r="E13" s="37"/>
      <c r="F13" s="37"/>
      <c r="G13" s="37"/>
      <c r="H13" s="37"/>
      <c r="I13" s="37"/>
      <c r="J13" s="37"/>
      <c r="K13" s="37"/>
    </row>
    <row r="14" spans="2:12" x14ac:dyDescent="0.3">
      <c r="C14" s="9"/>
    </row>
    <row r="15" spans="2:12" x14ac:dyDescent="0.3">
      <c r="C15" s="41"/>
      <c r="D15" s="41"/>
    </row>
    <row r="16" spans="2:12" x14ac:dyDescent="0.3">
      <c r="D16" s="9"/>
    </row>
    <row r="17" spans="3:4" x14ac:dyDescent="0.3">
      <c r="C17" s="9"/>
      <c r="D17" s="9"/>
    </row>
    <row r="30" spans="3:4" x14ac:dyDescent="0.3">
      <c r="C30" s="19"/>
    </row>
  </sheetData>
  <mergeCells count="7">
    <mergeCell ref="C4:E4"/>
    <mergeCell ref="I4:K4"/>
    <mergeCell ref="B4:B5"/>
    <mergeCell ref="F4:H4"/>
    <mergeCell ref="B1:K1"/>
    <mergeCell ref="B2:K2"/>
    <mergeCell ref="B3:K3"/>
  </mergeCells>
  <pageMargins left="0.7" right="0.7" top="0.75" bottom="0.75" header="0.3" footer="0.3"/>
  <pageSetup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C1BB4-6F21-4F13-8226-82D0265D0D57}">
  <dimension ref="B1:M41"/>
  <sheetViews>
    <sheetView showGridLines="0" workbookViewId="0">
      <selection sqref="A1:XFD1048576"/>
    </sheetView>
  </sheetViews>
  <sheetFormatPr defaultColWidth="9.1796875" defaultRowHeight="13" x14ac:dyDescent="0.3"/>
  <cols>
    <col min="1" max="1" width="9.1796875" style="1"/>
    <col min="2" max="2" width="9.7265625" style="1" bestFit="1" customWidth="1"/>
    <col min="3" max="3" width="11.1796875" style="1" customWidth="1"/>
    <col min="4" max="4" width="12.453125" style="1" bestFit="1" customWidth="1"/>
    <col min="5" max="5" width="12.7265625" style="1" customWidth="1"/>
    <col min="6" max="6" width="10.54296875" style="1" customWidth="1"/>
    <col min="7" max="7" width="10" style="1" bestFit="1" customWidth="1"/>
    <col min="8" max="8" width="8.7265625" style="1" bestFit="1" customWidth="1"/>
    <col min="9" max="9" width="10.7265625" style="1" bestFit="1" customWidth="1"/>
    <col min="10" max="10" width="9.54296875" style="7" customWidth="1"/>
    <col min="11" max="11" width="16" style="1" bestFit="1" customWidth="1"/>
    <col min="12" max="13" width="17" style="39" bestFit="1" customWidth="1"/>
    <col min="14" max="16384" width="9.1796875" style="1"/>
  </cols>
  <sheetData>
    <row r="1" spans="2:11" x14ac:dyDescent="0.3">
      <c r="B1" s="228" t="s">
        <v>35</v>
      </c>
      <c r="C1" s="228"/>
      <c r="D1" s="228"/>
      <c r="E1" s="228"/>
      <c r="F1" s="228"/>
      <c r="G1" s="228"/>
      <c r="H1" s="228"/>
      <c r="I1" s="228"/>
      <c r="J1" s="228"/>
      <c r="K1" s="2"/>
    </row>
    <row r="2" spans="2:11" x14ac:dyDescent="0.3">
      <c r="B2" s="228" t="s">
        <v>225</v>
      </c>
      <c r="C2" s="228"/>
      <c r="D2" s="228"/>
      <c r="E2" s="228"/>
      <c r="F2" s="228"/>
      <c r="G2" s="228"/>
      <c r="H2" s="228"/>
      <c r="I2" s="228"/>
      <c r="J2" s="228"/>
      <c r="K2" s="2"/>
    </row>
    <row r="3" spans="2:11" x14ac:dyDescent="0.3">
      <c r="B3" s="229" t="s">
        <v>229</v>
      </c>
      <c r="C3" s="229"/>
      <c r="D3" s="229"/>
      <c r="E3" s="229"/>
      <c r="F3" s="229"/>
      <c r="G3" s="229"/>
      <c r="H3" s="229"/>
      <c r="I3" s="229"/>
      <c r="J3" s="229"/>
      <c r="K3" s="15"/>
    </row>
    <row r="4" spans="2:11" ht="38.25" customHeight="1" x14ac:dyDescent="0.3">
      <c r="B4" s="232" t="s">
        <v>0</v>
      </c>
      <c r="C4" s="269" t="s">
        <v>211</v>
      </c>
      <c r="D4" s="269"/>
      <c r="E4" s="230" t="s">
        <v>212</v>
      </c>
      <c r="F4" s="231"/>
      <c r="G4" s="269" t="s">
        <v>227</v>
      </c>
      <c r="H4" s="269"/>
      <c r="I4" s="230" t="s">
        <v>222</v>
      </c>
      <c r="J4" s="231"/>
      <c r="K4" s="12"/>
    </row>
    <row r="5" spans="2:11" x14ac:dyDescent="0.3">
      <c r="B5" s="232"/>
      <c r="C5" s="71">
        <v>2021</v>
      </c>
      <c r="D5" s="71">
        <v>2022</v>
      </c>
      <c r="E5" s="190" t="s">
        <v>104</v>
      </c>
      <c r="F5" s="190" t="s">
        <v>30</v>
      </c>
      <c r="G5" s="71">
        <v>2021</v>
      </c>
      <c r="H5" s="71">
        <v>2022</v>
      </c>
      <c r="I5" s="190" t="s">
        <v>104</v>
      </c>
      <c r="J5" s="190" t="s">
        <v>30</v>
      </c>
    </row>
    <row r="6" spans="2:11" x14ac:dyDescent="0.3">
      <c r="B6" s="73" t="s">
        <v>1</v>
      </c>
      <c r="C6" s="74">
        <v>655565</v>
      </c>
      <c r="D6" s="74">
        <v>691620</v>
      </c>
      <c r="E6" s="75">
        <v>36055</v>
      </c>
      <c r="F6" s="134">
        <v>5.499836019311586E-2</v>
      </c>
      <c r="G6" s="76">
        <v>31537.562166133925</v>
      </c>
      <c r="H6" s="76">
        <v>35696.178086638174</v>
      </c>
      <c r="I6" s="156">
        <v>4158.6159205042495</v>
      </c>
      <c r="J6" s="134">
        <v>0.13186231385284145</v>
      </c>
      <c r="K6" s="19"/>
    </row>
    <row r="7" spans="2:11" x14ac:dyDescent="0.3">
      <c r="B7" s="73" t="s">
        <v>2</v>
      </c>
      <c r="C7" s="74">
        <v>653883</v>
      </c>
      <c r="D7" s="74"/>
      <c r="E7" s="75"/>
      <c r="F7" s="134"/>
      <c r="G7" s="76">
        <v>31531.722011368482</v>
      </c>
      <c r="H7" s="76"/>
      <c r="I7" s="156"/>
      <c r="J7" s="134"/>
      <c r="K7" s="19"/>
    </row>
    <row r="8" spans="2:11" x14ac:dyDescent="0.3">
      <c r="B8" s="73" t="s">
        <v>3</v>
      </c>
      <c r="C8" s="74">
        <v>625260</v>
      </c>
      <c r="D8" s="74"/>
      <c r="E8" s="75"/>
      <c r="F8" s="134"/>
      <c r="G8" s="76">
        <v>33088.6210616647</v>
      </c>
      <c r="H8" s="76"/>
      <c r="I8" s="156"/>
      <c r="J8" s="134"/>
      <c r="K8" s="19"/>
    </row>
    <row r="9" spans="2:11" x14ac:dyDescent="0.3">
      <c r="B9" s="73" t="s">
        <v>4</v>
      </c>
      <c r="C9" s="74">
        <v>623748</v>
      </c>
      <c r="D9" s="74"/>
      <c r="E9" s="75"/>
      <c r="F9" s="134"/>
      <c r="G9" s="76">
        <v>33346.060560992526</v>
      </c>
      <c r="H9" s="76"/>
      <c r="I9" s="156"/>
      <c r="J9" s="134"/>
      <c r="K9" s="19"/>
    </row>
    <row r="10" spans="2:11" x14ac:dyDescent="0.3">
      <c r="B10" s="73" t="s">
        <v>5</v>
      </c>
      <c r="C10" s="74">
        <v>626972</v>
      </c>
      <c r="D10" s="74"/>
      <c r="E10" s="75"/>
      <c r="F10" s="134"/>
      <c r="G10" s="76">
        <v>33495.917595401028</v>
      </c>
      <c r="H10" s="76"/>
      <c r="I10" s="156"/>
      <c r="J10" s="134"/>
      <c r="K10" s="19"/>
    </row>
    <row r="11" spans="2:11" x14ac:dyDescent="0.3">
      <c r="B11" s="73" t="s">
        <v>6</v>
      </c>
      <c r="C11" s="74">
        <v>626094</v>
      </c>
      <c r="D11" s="74"/>
      <c r="E11" s="75"/>
      <c r="F11" s="134"/>
      <c r="G11" s="76">
        <v>34421.501208076275</v>
      </c>
      <c r="H11" s="76"/>
      <c r="I11" s="156"/>
      <c r="J11" s="134"/>
      <c r="K11" s="19"/>
    </row>
    <row r="12" spans="2:11" x14ac:dyDescent="0.3">
      <c r="B12" s="73" t="s">
        <v>7</v>
      </c>
      <c r="C12" s="74">
        <v>630792</v>
      </c>
      <c r="D12" s="74"/>
      <c r="E12" s="75"/>
      <c r="F12" s="134"/>
      <c r="G12" s="76">
        <v>34886.780045407126</v>
      </c>
      <c r="H12" s="76"/>
      <c r="I12" s="156"/>
      <c r="J12" s="134"/>
      <c r="K12" s="19"/>
    </row>
    <row r="13" spans="2:11" x14ac:dyDescent="0.3">
      <c r="B13" s="73" t="s">
        <v>8</v>
      </c>
      <c r="C13" s="74">
        <v>635128</v>
      </c>
      <c r="D13" s="74"/>
      <c r="E13" s="75"/>
      <c r="F13" s="134"/>
      <c r="G13" s="76">
        <v>35455.571394349361</v>
      </c>
      <c r="H13" s="76"/>
      <c r="I13" s="156"/>
      <c r="J13" s="134"/>
    </row>
    <row r="14" spans="2:11" x14ac:dyDescent="0.3">
      <c r="B14" s="73" t="s">
        <v>9</v>
      </c>
      <c r="C14" s="74">
        <v>641823</v>
      </c>
      <c r="D14" s="74"/>
      <c r="E14" s="75"/>
      <c r="F14" s="134"/>
      <c r="G14" s="76">
        <v>35668.240240721214</v>
      </c>
      <c r="H14" s="76"/>
      <c r="I14" s="156"/>
      <c r="J14" s="134"/>
    </row>
    <row r="15" spans="2:11" x14ac:dyDescent="0.3">
      <c r="B15" s="73" t="s">
        <v>10</v>
      </c>
      <c r="C15" s="74">
        <v>656792</v>
      </c>
      <c r="D15" s="74"/>
      <c r="E15" s="75"/>
      <c r="F15" s="134"/>
      <c r="G15" s="76">
        <v>35154.147756046135</v>
      </c>
      <c r="H15" s="76"/>
      <c r="I15" s="156"/>
      <c r="J15" s="134"/>
    </row>
    <row r="16" spans="2:11" x14ac:dyDescent="0.3">
      <c r="B16" s="73" t="s">
        <v>11</v>
      </c>
      <c r="C16" s="74">
        <v>666617</v>
      </c>
      <c r="D16" s="74"/>
      <c r="E16" s="75"/>
      <c r="F16" s="134"/>
      <c r="G16" s="76">
        <v>34954.504250764017</v>
      </c>
      <c r="H16" s="76"/>
      <c r="I16" s="156"/>
      <c r="J16" s="134"/>
    </row>
    <row r="17" spans="2:10" x14ac:dyDescent="0.3">
      <c r="B17" s="73" t="s">
        <v>12</v>
      </c>
      <c r="C17" s="74">
        <v>688174</v>
      </c>
      <c r="D17" s="74"/>
      <c r="E17" s="75"/>
      <c r="F17" s="134"/>
      <c r="G17" s="76">
        <v>34830.754822996314</v>
      </c>
      <c r="H17" s="76"/>
      <c r="I17" s="156"/>
      <c r="J17" s="134"/>
    </row>
    <row r="18" spans="2:10" x14ac:dyDescent="0.3">
      <c r="B18" s="226" t="s">
        <v>204</v>
      </c>
      <c r="C18" s="226"/>
      <c r="D18" s="226"/>
      <c r="E18" s="226"/>
      <c r="F18" s="226"/>
      <c r="G18" s="226"/>
      <c r="H18" s="226"/>
      <c r="I18" s="226"/>
      <c r="J18" s="226"/>
    </row>
    <row r="19" spans="2:10" ht="19.5" customHeight="1" x14ac:dyDescent="0.3">
      <c r="B19" s="227"/>
      <c r="C19" s="227"/>
      <c r="D19" s="227"/>
      <c r="E19" s="227"/>
      <c r="F19" s="227"/>
      <c r="G19" s="227"/>
      <c r="H19" s="227"/>
      <c r="I19" s="227"/>
      <c r="J19" s="227"/>
    </row>
    <row r="20" spans="2:10" x14ac:dyDescent="0.3">
      <c r="B20" s="40" t="s">
        <v>76</v>
      </c>
    </row>
    <row r="25" spans="2:10" x14ac:dyDescent="0.3">
      <c r="D25" s="158"/>
      <c r="F25" s="39"/>
      <c r="G25" s="19"/>
    </row>
    <row r="26" spans="2:10" x14ac:dyDescent="0.3">
      <c r="D26" s="158"/>
      <c r="F26" s="39"/>
      <c r="G26" s="19"/>
    </row>
    <row r="27" spans="2:10" x14ac:dyDescent="0.3">
      <c r="D27" s="158"/>
      <c r="F27" s="39"/>
      <c r="G27" s="19"/>
    </row>
    <row r="28" spans="2:10" x14ac:dyDescent="0.3">
      <c r="D28" s="158"/>
      <c r="F28" s="39"/>
      <c r="G28" s="19"/>
    </row>
    <row r="29" spans="2:10" x14ac:dyDescent="0.3">
      <c r="D29" s="158"/>
      <c r="F29" s="39"/>
      <c r="G29" s="19"/>
    </row>
    <row r="30" spans="2:10" x14ac:dyDescent="0.3">
      <c r="D30" s="158"/>
      <c r="F30" s="39"/>
      <c r="G30" s="19"/>
    </row>
    <row r="31" spans="2:10" x14ac:dyDescent="0.3">
      <c r="D31" s="158"/>
      <c r="F31" s="39"/>
      <c r="G31" s="19"/>
    </row>
    <row r="32" spans="2:10" x14ac:dyDescent="0.3">
      <c r="D32" s="158"/>
      <c r="F32" s="39"/>
      <c r="G32" s="19"/>
    </row>
    <row r="33" spans="4:7" x14ac:dyDescent="0.3">
      <c r="D33" s="158"/>
      <c r="F33" s="39"/>
      <c r="G33" s="19"/>
    </row>
    <row r="34" spans="4:7" x14ac:dyDescent="0.3">
      <c r="D34" s="158"/>
      <c r="F34" s="39"/>
      <c r="G34" s="19"/>
    </row>
    <row r="35" spans="4:7" x14ac:dyDescent="0.3">
      <c r="D35" s="158"/>
      <c r="F35" s="39"/>
      <c r="G35" s="19"/>
    </row>
    <row r="36" spans="4:7" x14ac:dyDescent="0.3">
      <c r="D36" s="158"/>
      <c r="F36" s="39"/>
      <c r="G36" s="19"/>
    </row>
    <row r="37" spans="4:7" x14ac:dyDescent="0.3">
      <c r="D37" s="158"/>
      <c r="F37" s="39"/>
      <c r="G37" s="19"/>
    </row>
    <row r="38" spans="4:7" x14ac:dyDescent="0.3">
      <c r="D38" s="158"/>
      <c r="F38" s="39"/>
      <c r="G38" s="19"/>
    </row>
    <row r="39" spans="4:7" x14ac:dyDescent="0.3">
      <c r="D39" s="158"/>
      <c r="F39" s="39"/>
      <c r="G39" s="19"/>
    </row>
    <row r="40" spans="4:7" x14ac:dyDescent="0.3">
      <c r="D40" s="158"/>
      <c r="F40" s="39"/>
      <c r="G40" s="19"/>
    </row>
    <row r="41" spans="4:7" x14ac:dyDescent="0.3">
      <c r="D41" s="158"/>
      <c r="F41" s="39"/>
      <c r="G41" s="19"/>
    </row>
  </sheetData>
  <mergeCells count="9">
    <mergeCell ref="B18:J19"/>
    <mergeCell ref="B1:J1"/>
    <mergeCell ref="B2:J2"/>
    <mergeCell ref="B3:J3"/>
    <mergeCell ref="B4:B5"/>
    <mergeCell ref="C4:D4"/>
    <mergeCell ref="E4:F4"/>
    <mergeCell ref="G4:H4"/>
    <mergeCell ref="I4:J4"/>
  </mergeCells>
  <pageMargins left="0.7" right="0.7" top="0.75" bottom="0.75" header="0.3" footer="0.3"/>
  <pageSetup orientation="portrait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DB34C-2080-4EF5-9A76-49C0C7990894}">
  <dimension ref="B1:K22"/>
  <sheetViews>
    <sheetView showGridLines="0" workbookViewId="0">
      <selection sqref="A1:XFD1048576"/>
    </sheetView>
  </sheetViews>
  <sheetFormatPr defaultColWidth="9.1796875" defaultRowHeight="13" x14ac:dyDescent="0.3"/>
  <cols>
    <col min="1" max="1" width="9.1796875" style="1"/>
    <col min="2" max="2" width="36.54296875" style="1" bestFit="1" customWidth="1"/>
    <col min="3" max="3" width="9.26953125" style="1" bestFit="1" customWidth="1"/>
    <col min="4" max="4" width="8.81640625" style="1" bestFit="1" customWidth="1"/>
    <col min="5" max="5" width="13.26953125" style="1" bestFit="1" customWidth="1"/>
    <col min="6" max="6" width="14.453125" style="1" bestFit="1" customWidth="1"/>
    <col min="7" max="7" width="10.453125" style="1" customWidth="1"/>
    <col min="8" max="8" width="14" style="1" bestFit="1" customWidth="1"/>
    <col min="9" max="9" width="8.7265625" style="1" bestFit="1" customWidth="1"/>
    <col min="10" max="10" width="7.81640625" style="1" bestFit="1" customWidth="1"/>
    <col min="11" max="11" width="8.7265625" style="1" bestFit="1" customWidth="1"/>
    <col min="12" max="16384" width="9.1796875" style="1"/>
  </cols>
  <sheetData>
    <row r="1" spans="2:11" x14ac:dyDescent="0.3">
      <c r="B1" s="250" t="s">
        <v>37</v>
      </c>
      <c r="C1" s="250"/>
      <c r="D1" s="250"/>
      <c r="E1" s="250"/>
      <c r="F1" s="250"/>
      <c r="G1" s="250"/>
      <c r="H1" s="3"/>
      <c r="I1" s="3"/>
      <c r="J1" s="3"/>
      <c r="K1" s="3"/>
    </row>
    <row r="2" spans="2:11" x14ac:dyDescent="0.3">
      <c r="B2" s="250" t="s">
        <v>83</v>
      </c>
      <c r="C2" s="250"/>
      <c r="D2" s="250"/>
      <c r="E2" s="250"/>
      <c r="F2" s="250"/>
      <c r="G2" s="250"/>
      <c r="H2" s="3"/>
      <c r="I2" s="3"/>
      <c r="J2" s="3"/>
      <c r="K2" s="3"/>
    </row>
    <row r="3" spans="2:11" ht="14.5" x14ac:dyDescent="0.35">
      <c r="B3" s="254" t="s">
        <v>230</v>
      </c>
      <c r="C3" s="254"/>
      <c r="D3" s="254"/>
      <c r="E3" s="254"/>
      <c r="F3" s="254"/>
      <c r="G3" s="254"/>
      <c r="H3"/>
      <c r="I3"/>
      <c r="J3"/>
      <c r="K3"/>
    </row>
    <row r="4" spans="2:11" ht="24" customHeight="1" x14ac:dyDescent="0.3">
      <c r="B4" s="188" t="s">
        <v>132</v>
      </c>
      <c r="C4" s="78" t="s">
        <v>99</v>
      </c>
      <c r="D4" s="78" t="s">
        <v>53</v>
      </c>
      <c r="E4" s="78" t="s">
        <v>100</v>
      </c>
      <c r="F4" s="66" t="s">
        <v>139</v>
      </c>
      <c r="G4" s="66" t="s">
        <v>109</v>
      </c>
    </row>
    <row r="5" spans="2:11" x14ac:dyDescent="0.3">
      <c r="B5" s="101" t="s">
        <v>260</v>
      </c>
      <c r="C5" s="102">
        <v>632977</v>
      </c>
      <c r="D5" s="102">
        <v>689476</v>
      </c>
      <c r="E5" s="103">
        <v>22609594434.680023</v>
      </c>
      <c r="F5" s="103">
        <v>35719.456527930735</v>
      </c>
      <c r="G5" s="104">
        <v>0.99690003180937514</v>
      </c>
      <c r="H5" s="9"/>
    </row>
    <row r="6" spans="2:11" x14ac:dyDescent="0.3">
      <c r="B6" s="80" t="s">
        <v>261</v>
      </c>
      <c r="C6" s="85">
        <v>584492</v>
      </c>
      <c r="D6" s="85">
        <v>631895</v>
      </c>
      <c r="E6" s="86">
        <v>20529612675.070019</v>
      </c>
      <c r="F6" s="86">
        <v>35123.855715852427</v>
      </c>
      <c r="G6" s="106">
        <v>0.9136447760330817</v>
      </c>
      <c r="H6" s="9"/>
    </row>
    <row r="7" spans="2:11" x14ac:dyDescent="0.3">
      <c r="B7" s="80" t="s">
        <v>268</v>
      </c>
      <c r="C7" s="85">
        <v>14074</v>
      </c>
      <c r="D7" s="85">
        <v>15305</v>
      </c>
      <c r="E7" s="86">
        <v>406251226.19999999</v>
      </c>
      <c r="F7" s="86">
        <v>28865.370626687509</v>
      </c>
      <c r="G7" s="106">
        <v>2.2129203898094328E-2</v>
      </c>
      <c r="H7" s="9"/>
    </row>
    <row r="8" spans="2:11" x14ac:dyDescent="0.3">
      <c r="B8" s="80" t="s">
        <v>267</v>
      </c>
      <c r="C8" s="85">
        <v>13298</v>
      </c>
      <c r="D8" s="85">
        <v>13903</v>
      </c>
      <c r="E8" s="86">
        <v>814651782.98999977</v>
      </c>
      <c r="F8" s="86">
        <v>61261.225973078639</v>
      </c>
      <c r="G8" s="106">
        <v>2.0102079176426361E-2</v>
      </c>
      <c r="H8" s="9"/>
    </row>
    <row r="9" spans="2:11" x14ac:dyDescent="0.3">
      <c r="B9" s="80" t="s">
        <v>270</v>
      </c>
      <c r="C9" s="85">
        <v>8702</v>
      </c>
      <c r="D9" s="85">
        <v>10994</v>
      </c>
      <c r="E9" s="86">
        <v>333725795.7099998</v>
      </c>
      <c r="F9" s="86">
        <v>38350.470663065942</v>
      </c>
      <c r="G9" s="106">
        <v>1.5896012261068217E-2</v>
      </c>
      <c r="H9" s="9"/>
    </row>
    <row r="10" spans="2:11" x14ac:dyDescent="0.3">
      <c r="B10" s="80" t="s">
        <v>269</v>
      </c>
      <c r="C10" s="85">
        <v>5704</v>
      </c>
      <c r="D10" s="85">
        <v>6642</v>
      </c>
      <c r="E10" s="86">
        <v>292734093.06</v>
      </c>
      <c r="F10" s="86">
        <v>51320.843804347824</v>
      </c>
      <c r="G10" s="106">
        <v>9.6035395159191472E-3</v>
      </c>
      <c r="H10" s="9"/>
    </row>
    <row r="11" spans="2:11" x14ac:dyDescent="0.3">
      <c r="B11" s="80" t="s">
        <v>271</v>
      </c>
      <c r="C11" s="85">
        <v>3422</v>
      </c>
      <c r="D11" s="85">
        <v>7236</v>
      </c>
      <c r="E11" s="86">
        <v>120756723.46999998</v>
      </c>
      <c r="F11" s="86">
        <v>35288.347010520156</v>
      </c>
      <c r="G11" s="106">
        <v>1.046239264335907E-2</v>
      </c>
      <c r="H11" s="9"/>
    </row>
    <row r="12" spans="2:11" x14ac:dyDescent="0.3">
      <c r="B12" s="80" t="s">
        <v>265</v>
      </c>
      <c r="C12" s="85">
        <v>1995</v>
      </c>
      <c r="D12" s="85">
        <v>2114</v>
      </c>
      <c r="E12" s="86">
        <v>34032644.060000002</v>
      </c>
      <c r="F12" s="86">
        <v>17058.969453634087</v>
      </c>
      <c r="G12" s="106">
        <v>3.0565917700471359E-3</v>
      </c>
      <c r="H12" s="9"/>
    </row>
    <row r="13" spans="2:11" x14ac:dyDescent="0.3">
      <c r="B13" s="80" t="s">
        <v>264</v>
      </c>
      <c r="C13" s="85">
        <v>974</v>
      </c>
      <c r="D13" s="85">
        <v>1069</v>
      </c>
      <c r="E13" s="86">
        <v>64968028.5</v>
      </c>
      <c r="F13" s="86">
        <v>66702.287987679665</v>
      </c>
      <c r="G13" s="106">
        <v>1.5456464532546774E-3</v>
      </c>
      <c r="H13" s="9"/>
      <c r="I13" s="37"/>
      <c r="J13" s="37"/>
      <c r="K13" s="37"/>
    </row>
    <row r="14" spans="2:11" x14ac:dyDescent="0.3">
      <c r="B14" s="80" t="s">
        <v>266</v>
      </c>
      <c r="C14" s="85">
        <v>316</v>
      </c>
      <c r="D14" s="85">
        <v>318</v>
      </c>
      <c r="E14" s="86">
        <v>12861465.620000001</v>
      </c>
      <c r="F14" s="86">
        <v>40700.840569620254</v>
      </c>
      <c r="G14" s="106">
        <v>4.5979005812440358E-4</v>
      </c>
      <c r="H14" s="9"/>
    </row>
    <row r="15" spans="2:11" x14ac:dyDescent="0.3">
      <c r="B15" s="115" t="s">
        <v>272</v>
      </c>
      <c r="C15" s="102">
        <v>613</v>
      </c>
      <c r="D15" s="102">
        <v>631</v>
      </c>
      <c r="E15" s="103">
        <v>14695215.960000001</v>
      </c>
      <c r="F15" s="103">
        <v>23972.619836867863</v>
      </c>
      <c r="G15" s="104">
        <v>9.1235071281917817E-4</v>
      </c>
      <c r="H15" s="9"/>
    </row>
    <row r="16" spans="2:11" x14ac:dyDescent="0.3">
      <c r="B16" s="80" t="s">
        <v>275</v>
      </c>
      <c r="C16" s="85">
        <v>613</v>
      </c>
      <c r="D16" s="85">
        <v>631</v>
      </c>
      <c r="E16" s="86">
        <v>14695215.960000001</v>
      </c>
      <c r="F16" s="86">
        <v>23972.619836867863</v>
      </c>
      <c r="G16" s="106">
        <v>9.1235071281917817E-4</v>
      </c>
      <c r="H16" s="9"/>
    </row>
    <row r="17" spans="2:8" x14ac:dyDescent="0.3">
      <c r="B17" s="115" t="s">
        <v>276</v>
      </c>
      <c r="C17" s="102">
        <v>1465</v>
      </c>
      <c r="D17" s="102">
        <v>1513</v>
      </c>
      <c r="E17" s="103">
        <v>44746724.170000002</v>
      </c>
      <c r="F17" s="103">
        <v>30543.839023890785</v>
      </c>
      <c r="G17" s="104">
        <v>2.1876174778057314E-3</v>
      </c>
      <c r="H17" s="9"/>
    </row>
    <row r="18" spans="2:8" x14ac:dyDescent="0.3">
      <c r="B18" s="80" t="s">
        <v>277</v>
      </c>
      <c r="C18" s="85">
        <v>880</v>
      </c>
      <c r="D18" s="85">
        <v>915</v>
      </c>
      <c r="E18" s="86">
        <v>26717067.940000001</v>
      </c>
      <c r="F18" s="86">
        <v>30360.30447727273</v>
      </c>
      <c r="G18" s="106">
        <v>1.3229808276221046E-3</v>
      </c>
      <c r="H18" s="9"/>
    </row>
    <row r="19" spans="2:8" x14ac:dyDescent="0.3">
      <c r="B19" s="116" t="s">
        <v>280</v>
      </c>
      <c r="C19" s="117">
        <v>585</v>
      </c>
      <c r="D19" s="117">
        <v>598</v>
      </c>
      <c r="E19" s="118">
        <v>18029656.23</v>
      </c>
      <c r="F19" s="118">
        <v>30819.925179487182</v>
      </c>
      <c r="G19" s="119">
        <v>8.6463665018362689E-4</v>
      </c>
      <c r="H19" s="9"/>
    </row>
    <row r="20" spans="2:8" x14ac:dyDescent="0.3">
      <c r="B20" s="115" t="s">
        <v>314</v>
      </c>
      <c r="C20" s="102">
        <v>635055</v>
      </c>
      <c r="D20" s="102">
        <v>691620</v>
      </c>
      <c r="E20" s="103">
        <v>22669036374.81002</v>
      </c>
      <c r="F20" s="103">
        <v>35696.178086638174</v>
      </c>
      <c r="G20" s="104">
        <v>1</v>
      </c>
      <c r="H20" s="9"/>
    </row>
    <row r="21" spans="2:8" x14ac:dyDescent="0.3">
      <c r="B21" s="40" t="s">
        <v>137</v>
      </c>
      <c r="C21" s="19"/>
    </row>
    <row r="22" spans="2:8" x14ac:dyDescent="0.3">
      <c r="B22" s="40" t="s">
        <v>76</v>
      </c>
    </row>
  </sheetData>
  <mergeCells count="3">
    <mergeCell ref="B1:G1"/>
    <mergeCell ref="B2:G2"/>
    <mergeCell ref="B3:G3"/>
  </mergeCells>
  <pageMargins left="0.7" right="0.7" top="0.75" bottom="0.75" header="0.3" footer="0.3"/>
  <pageSetup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17368-739C-4271-AE71-66F9A4AA50C0}">
  <dimension ref="B1:K28"/>
  <sheetViews>
    <sheetView showGridLines="0" workbookViewId="0">
      <selection sqref="A1:XFD1048576"/>
    </sheetView>
  </sheetViews>
  <sheetFormatPr defaultColWidth="9.1796875" defaultRowHeight="13" x14ac:dyDescent="0.3"/>
  <cols>
    <col min="1" max="1" width="9.1796875" style="1"/>
    <col min="2" max="2" width="29.81640625" style="1" customWidth="1"/>
    <col min="3" max="3" width="7.54296875" style="1" bestFit="1" customWidth="1"/>
    <col min="4" max="4" width="9.7265625" style="1" bestFit="1" customWidth="1"/>
    <col min="5" max="7" width="10.54296875" style="1" bestFit="1" customWidth="1"/>
    <col min="8" max="8" width="8.453125" style="1" bestFit="1" customWidth="1"/>
    <col min="9" max="9" width="7.453125" style="1" bestFit="1" customWidth="1"/>
    <col min="10" max="10" width="7.81640625" style="1" bestFit="1" customWidth="1"/>
    <col min="11" max="11" width="8.7265625" style="1" bestFit="1" customWidth="1"/>
    <col min="12" max="16384" width="9.1796875" style="1"/>
  </cols>
  <sheetData>
    <row r="1" spans="2:11" x14ac:dyDescent="0.3">
      <c r="B1" s="250" t="s">
        <v>38</v>
      </c>
      <c r="C1" s="250"/>
      <c r="D1" s="250"/>
      <c r="E1" s="250"/>
      <c r="F1" s="250"/>
      <c r="G1" s="250"/>
      <c r="H1" s="250"/>
      <c r="I1" s="250"/>
      <c r="J1" s="3"/>
      <c r="K1" s="3"/>
    </row>
    <row r="2" spans="2:11" x14ac:dyDescent="0.3">
      <c r="B2" s="250" t="s">
        <v>140</v>
      </c>
      <c r="C2" s="250"/>
      <c r="D2" s="250"/>
      <c r="E2" s="250"/>
      <c r="F2" s="250"/>
      <c r="G2" s="250"/>
      <c r="H2" s="250"/>
      <c r="I2" s="250"/>
      <c r="J2" s="3"/>
      <c r="K2" s="3"/>
    </row>
    <row r="3" spans="2:11" ht="14.5" x14ac:dyDescent="0.35">
      <c r="B3" s="254" t="s">
        <v>230</v>
      </c>
      <c r="C3" s="254"/>
      <c r="D3" s="254"/>
      <c r="E3" s="254"/>
      <c r="F3" s="254"/>
      <c r="G3" s="254"/>
      <c r="H3" s="254"/>
      <c r="I3" s="254"/>
      <c r="J3" s="26"/>
      <c r="K3" s="26"/>
    </row>
    <row r="4" spans="2:11" ht="28.5" customHeight="1" x14ac:dyDescent="0.3">
      <c r="B4" s="120" t="s">
        <v>27</v>
      </c>
      <c r="C4" s="78" t="s">
        <v>126</v>
      </c>
      <c r="D4" s="78" t="s">
        <v>127</v>
      </c>
      <c r="E4" s="78" t="s">
        <v>128</v>
      </c>
      <c r="F4" s="78" t="s">
        <v>129</v>
      </c>
      <c r="G4" s="78" t="s">
        <v>130</v>
      </c>
      <c r="H4" s="78" t="s">
        <v>131</v>
      </c>
      <c r="I4" s="170" t="s">
        <v>16</v>
      </c>
    </row>
    <row r="5" spans="2:11" x14ac:dyDescent="0.3">
      <c r="B5" s="115" t="s">
        <v>260</v>
      </c>
      <c r="C5" s="199">
        <v>10367</v>
      </c>
      <c r="D5" s="199">
        <v>124249</v>
      </c>
      <c r="E5" s="199">
        <v>125340</v>
      </c>
      <c r="F5" s="199">
        <v>172306</v>
      </c>
      <c r="G5" s="199">
        <v>112401</v>
      </c>
      <c r="H5" s="199">
        <v>144813</v>
      </c>
      <c r="I5" s="199">
        <v>689476</v>
      </c>
    </row>
    <row r="6" spans="2:11" x14ac:dyDescent="0.3">
      <c r="B6" s="80" t="s">
        <v>261</v>
      </c>
      <c r="C6" s="157">
        <v>9717</v>
      </c>
      <c r="D6" s="157">
        <v>115370</v>
      </c>
      <c r="E6" s="157">
        <v>116464</v>
      </c>
      <c r="F6" s="157">
        <v>156092</v>
      </c>
      <c r="G6" s="157">
        <v>101013</v>
      </c>
      <c r="H6" s="157">
        <v>133239</v>
      </c>
      <c r="I6" s="157">
        <v>631895</v>
      </c>
    </row>
    <row r="7" spans="2:11" x14ac:dyDescent="0.3">
      <c r="B7" s="80" t="s">
        <v>264</v>
      </c>
      <c r="C7" s="157">
        <v>0</v>
      </c>
      <c r="D7" s="157">
        <v>2</v>
      </c>
      <c r="E7" s="157">
        <v>1</v>
      </c>
      <c r="F7" s="157">
        <v>318</v>
      </c>
      <c r="G7" s="157">
        <v>300</v>
      </c>
      <c r="H7" s="157">
        <v>448</v>
      </c>
      <c r="I7" s="157">
        <v>1069</v>
      </c>
    </row>
    <row r="8" spans="2:11" x14ac:dyDescent="0.3">
      <c r="B8" s="80" t="s">
        <v>265</v>
      </c>
      <c r="C8" s="157">
        <v>6</v>
      </c>
      <c r="D8" s="157">
        <v>785</v>
      </c>
      <c r="E8" s="157">
        <v>656</v>
      </c>
      <c r="F8" s="157">
        <v>512</v>
      </c>
      <c r="G8" s="157">
        <v>115</v>
      </c>
      <c r="H8" s="157">
        <v>40</v>
      </c>
      <c r="I8" s="157">
        <v>2114</v>
      </c>
    </row>
    <row r="9" spans="2:11" x14ac:dyDescent="0.3">
      <c r="B9" s="80" t="s">
        <v>266</v>
      </c>
      <c r="C9" s="157">
        <v>0</v>
      </c>
      <c r="D9" s="157">
        <v>3</v>
      </c>
      <c r="E9" s="157">
        <v>3</v>
      </c>
      <c r="F9" s="157">
        <v>125</v>
      </c>
      <c r="G9" s="157">
        <v>142</v>
      </c>
      <c r="H9" s="157">
        <v>45</v>
      </c>
      <c r="I9" s="157">
        <v>318</v>
      </c>
    </row>
    <row r="10" spans="2:11" x14ac:dyDescent="0.3">
      <c r="B10" s="80" t="s">
        <v>267</v>
      </c>
      <c r="C10" s="157">
        <v>21</v>
      </c>
      <c r="D10" s="157">
        <v>53</v>
      </c>
      <c r="E10" s="157">
        <v>63</v>
      </c>
      <c r="F10" s="157">
        <v>4587</v>
      </c>
      <c r="G10" s="157">
        <v>3573</v>
      </c>
      <c r="H10" s="157">
        <v>5606</v>
      </c>
      <c r="I10" s="157">
        <v>13903</v>
      </c>
    </row>
    <row r="11" spans="2:11" x14ac:dyDescent="0.3">
      <c r="B11" s="80" t="s">
        <v>268</v>
      </c>
      <c r="C11" s="157">
        <v>497</v>
      </c>
      <c r="D11" s="157">
        <v>4777</v>
      </c>
      <c r="E11" s="157">
        <v>2106</v>
      </c>
      <c r="F11" s="157">
        <v>3479</v>
      </c>
      <c r="G11" s="157">
        <v>2815</v>
      </c>
      <c r="H11" s="157">
        <v>1631</v>
      </c>
      <c r="I11" s="157">
        <v>15305</v>
      </c>
    </row>
    <row r="12" spans="2:11" x14ac:dyDescent="0.3">
      <c r="B12" s="80" t="s">
        <v>269</v>
      </c>
      <c r="C12" s="157">
        <v>51</v>
      </c>
      <c r="D12" s="157">
        <v>370</v>
      </c>
      <c r="E12" s="157">
        <v>452</v>
      </c>
      <c r="F12" s="157">
        <v>2294</v>
      </c>
      <c r="G12" s="157">
        <v>1636</v>
      </c>
      <c r="H12" s="157">
        <v>1839</v>
      </c>
      <c r="I12" s="157">
        <v>6642</v>
      </c>
    </row>
    <row r="13" spans="2:11" x14ac:dyDescent="0.3">
      <c r="B13" s="80" t="s">
        <v>270</v>
      </c>
      <c r="C13" s="157">
        <v>75</v>
      </c>
      <c r="D13" s="157">
        <v>1887</v>
      </c>
      <c r="E13" s="157">
        <v>1682</v>
      </c>
      <c r="F13" s="157">
        <v>3028</v>
      </c>
      <c r="G13" s="157">
        <v>2465</v>
      </c>
      <c r="H13" s="157">
        <v>1857</v>
      </c>
      <c r="I13" s="157">
        <v>10994</v>
      </c>
      <c r="J13" s="37"/>
      <c r="K13" s="37"/>
    </row>
    <row r="14" spans="2:11" x14ac:dyDescent="0.3">
      <c r="B14" s="80" t="s">
        <v>271</v>
      </c>
      <c r="C14" s="157">
        <v>0</v>
      </c>
      <c r="D14" s="157">
        <v>1002</v>
      </c>
      <c r="E14" s="157">
        <v>3913</v>
      </c>
      <c r="F14" s="157">
        <v>1871</v>
      </c>
      <c r="G14" s="157">
        <v>342</v>
      </c>
      <c r="H14" s="157">
        <v>108</v>
      </c>
      <c r="I14" s="157">
        <v>7236</v>
      </c>
    </row>
    <row r="15" spans="2:11" x14ac:dyDescent="0.3">
      <c r="B15" s="115" t="s">
        <v>276</v>
      </c>
      <c r="C15" s="199">
        <v>7</v>
      </c>
      <c r="D15" s="199">
        <v>325</v>
      </c>
      <c r="E15" s="199">
        <v>254</v>
      </c>
      <c r="F15" s="199">
        <v>472</v>
      </c>
      <c r="G15" s="199">
        <v>240</v>
      </c>
      <c r="H15" s="199">
        <v>215</v>
      </c>
      <c r="I15" s="199">
        <v>1513</v>
      </c>
    </row>
    <row r="16" spans="2:11" x14ac:dyDescent="0.3">
      <c r="B16" s="80" t="s">
        <v>277</v>
      </c>
      <c r="C16" s="157">
        <v>7</v>
      </c>
      <c r="D16" s="157">
        <v>76</v>
      </c>
      <c r="E16" s="157">
        <v>175</v>
      </c>
      <c r="F16" s="157">
        <v>396</v>
      </c>
      <c r="G16" s="157">
        <v>179</v>
      </c>
      <c r="H16" s="157">
        <v>82</v>
      </c>
      <c r="I16" s="157">
        <v>915</v>
      </c>
    </row>
    <row r="17" spans="2:9" x14ac:dyDescent="0.3">
      <c r="B17" s="116" t="s">
        <v>280</v>
      </c>
      <c r="C17" s="200">
        <v>0</v>
      </c>
      <c r="D17" s="200">
        <v>249</v>
      </c>
      <c r="E17" s="200">
        <v>79</v>
      </c>
      <c r="F17" s="200">
        <v>76</v>
      </c>
      <c r="G17" s="200">
        <v>61</v>
      </c>
      <c r="H17" s="200">
        <v>133</v>
      </c>
      <c r="I17" s="200">
        <v>598</v>
      </c>
    </row>
    <row r="18" spans="2:9" x14ac:dyDescent="0.3">
      <c r="B18" s="115" t="s">
        <v>272</v>
      </c>
      <c r="C18" s="199">
        <v>4</v>
      </c>
      <c r="D18" s="199">
        <v>78</v>
      </c>
      <c r="E18" s="199">
        <v>191</v>
      </c>
      <c r="F18" s="199">
        <v>241</v>
      </c>
      <c r="G18" s="199">
        <v>70</v>
      </c>
      <c r="H18" s="199">
        <v>47</v>
      </c>
      <c r="I18" s="199">
        <v>631</v>
      </c>
    </row>
    <row r="19" spans="2:9" x14ac:dyDescent="0.3">
      <c r="B19" s="116" t="s">
        <v>275</v>
      </c>
      <c r="C19" s="200">
        <v>4</v>
      </c>
      <c r="D19" s="200">
        <v>78</v>
      </c>
      <c r="E19" s="200">
        <v>191</v>
      </c>
      <c r="F19" s="200">
        <v>241</v>
      </c>
      <c r="G19" s="200">
        <v>70</v>
      </c>
      <c r="H19" s="200">
        <v>47</v>
      </c>
      <c r="I19" s="200">
        <v>631</v>
      </c>
    </row>
    <row r="20" spans="2:9" x14ac:dyDescent="0.3">
      <c r="B20" s="115" t="s">
        <v>351</v>
      </c>
      <c r="C20" s="199">
        <v>10378</v>
      </c>
      <c r="D20" s="199">
        <v>124652</v>
      </c>
      <c r="E20" s="199">
        <v>125785</v>
      </c>
      <c r="F20" s="199">
        <v>173019</v>
      </c>
      <c r="G20" s="199">
        <v>112711</v>
      </c>
      <c r="H20" s="199">
        <v>145075</v>
      </c>
      <c r="I20" s="199">
        <v>691620</v>
      </c>
    </row>
    <row r="21" spans="2:9" x14ac:dyDescent="0.3">
      <c r="B21" s="40" t="s">
        <v>171</v>
      </c>
    </row>
    <row r="22" spans="2:9" x14ac:dyDescent="0.3">
      <c r="B22" s="40" t="s">
        <v>76</v>
      </c>
    </row>
    <row r="23" spans="2:9" x14ac:dyDescent="0.3">
      <c r="E23" s="48"/>
      <c r="F23" s="48"/>
    </row>
    <row r="27" spans="2:9" x14ac:dyDescent="0.3">
      <c r="C27" s="159"/>
      <c r="D27" s="159"/>
      <c r="E27" s="159"/>
      <c r="F27" s="159"/>
      <c r="G27" s="159"/>
      <c r="H27" s="159"/>
      <c r="I27" s="159"/>
    </row>
    <row r="28" spans="2:9" x14ac:dyDescent="0.3">
      <c r="C28" s="182"/>
      <c r="D28" s="182"/>
      <c r="E28" s="182"/>
      <c r="F28" s="182"/>
      <c r="G28" s="182"/>
      <c r="H28" s="182"/>
      <c r="I28" s="182"/>
    </row>
  </sheetData>
  <mergeCells count="3">
    <mergeCell ref="B1:I1"/>
    <mergeCell ref="B2:I2"/>
    <mergeCell ref="B3:I3"/>
  </mergeCells>
  <pageMargins left="0.7" right="0.7" top="0.75" bottom="0.75" header="0.3" footer="0.3"/>
  <pageSetup orientation="portrait" horizontalDpi="4294967295" verticalDpi="4294967295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793B6-FCCD-41B4-8465-8C8510543D82}">
  <dimension ref="B1:M41"/>
  <sheetViews>
    <sheetView showGridLines="0" workbookViewId="0">
      <selection sqref="A1:XFD1048576"/>
    </sheetView>
  </sheetViews>
  <sheetFormatPr defaultColWidth="9.1796875" defaultRowHeight="13" x14ac:dyDescent="0.3"/>
  <cols>
    <col min="1" max="1" width="9.1796875" style="1"/>
    <col min="2" max="2" width="9.7265625" style="1" bestFit="1" customWidth="1"/>
    <col min="3" max="3" width="11.1796875" style="1" customWidth="1"/>
    <col min="4" max="4" width="12.453125" style="1" bestFit="1" customWidth="1"/>
    <col min="5" max="5" width="12.7265625" style="1" customWidth="1"/>
    <col min="6" max="6" width="10.54296875" style="1" customWidth="1"/>
    <col min="7" max="7" width="10" style="1" bestFit="1" customWidth="1"/>
    <col min="8" max="8" width="8.7265625" style="1" bestFit="1" customWidth="1"/>
    <col min="9" max="9" width="10.7265625" style="1" bestFit="1" customWidth="1"/>
    <col min="10" max="10" width="9.54296875" style="7" customWidth="1"/>
    <col min="11" max="11" width="16" style="1" bestFit="1" customWidth="1"/>
    <col min="12" max="13" width="17" style="39" bestFit="1" customWidth="1"/>
    <col min="14" max="16384" width="9.1796875" style="1"/>
  </cols>
  <sheetData>
    <row r="1" spans="2:11" x14ac:dyDescent="0.3">
      <c r="B1" s="228" t="s">
        <v>39</v>
      </c>
      <c r="C1" s="228"/>
      <c r="D1" s="228"/>
      <c r="E1" s="228"/>
      <c r="F1" s="228"/>
      <c r="G1" s="228"/>
      <c r="H1" s="228"/>
      <c r="I1" s="228"/>
      <c r="J1" s="228"/>
      <c r="K1" s="2"/>
    </row>
    <row r="2" spans="2:11" x14ac:dyDescent="0.3">
      <c r="B2" s="228" t="s">
        <v>224</v>
      </c>
      <c r="C2" s="228"/>
      <c r="D2" s="228"/>
      <c r="E2" s="228"/>
      <c r="F2" s="228"/>
      <c r="G2" s="228"/>
      <c r="H2" s="228"/>
      <c r="I2" s="228"/>
      <c r="J2" s="228"/>
      <c r="K2" s="2"/>
    </row>
    <row r="3" spans="2:11" x14ac:dyDescent="0.3">
      <c r="B3" s="229" t="s">
        <v>36</v>
      </c>
      <c r="C3" s="229"/>
      <c r="D3" s="229"/>
      <c r="E3" s="229"/>
      <c r="F3" s="229"/>
      <c r="G3" s="229"/>
      <c r="H3" s="229"/>
      <c r="I3" s="229"/>
      <c r="J3" s="229"/>
      <c r="K3" s="15"/>
    </row>
    <row r="4" spans="2:11" ht="38.25" customHeight="1" x14ac:dyDescent="0.3">
      <c r="B4" s="232" t="s">
        <v>0</v>
      </c>
      <c r="C4" s="269" t="s">
        <v>220</v>
      </c>
      <c r="D4" s="269"/>
      <c r="E4" s="230" t="s">
        <v>221</v>
      </c>
      <c r="F4" s="231"/>
      <c r="G4" s="269" t="s">
        <v>226</v>
      </c>
      <c r="H4" s="269"/>
      <c r="I4" s="230" t="s">
        <v>223</v>
      </c>
      <c r="J4" s="231"/>
      <c r="K4" s="12"/>
    </row>
    <row r="5" spans="2:11" x14ac:dyDescent="0.3">
      <c r="B5" s="232"/>
      <c r="C5" s="71">
        <v>2021</v>
      </c>
      <c r="D5" s="71">
        <v>2022</v>
      </c>
      <c r="E5" s="190" t="s">
        <v>104</v>
      </c>
      <c r="F5" s="190" t="s">
        <v>30</v>
      </c>
      <c r="G5" s="71">
        <v>2021</v>
      </c>
      <c r="H5" s="71">
        <v>2022</v>
      </c>
      <c r="I5" s="190" t="s">
        <v>104</v>
      </c>
      <c r="J5" s="190" t="s">
        <v>30</v>
      </c>
    </row>
    <row r="6" spans="2:11" x14ac:dyDescent="0.3">
      <c r="B6" s="73" t="s">
        <v>1</v>
      </c>
      <c r="C6" s="74">
        <v>1403973</v>
      </c>
      <c r="D6" s="74">
        <v>1600666</v>
      </c>
      <c r="E6" s="75">
        <v>196693</v>
      </c>
      <c r="F6" s="134">
        <v>0.140097423525951</v>
      </c>
      <c r="G6" s="76">
        <v>23444.751670331345</v>
      </c>
      <c r="H6" s="76">
        <v>25523.096450872985</v>
      </c>
      <c r="I6" s="156">
        <v>2078.3447805416399</v>
      </c>
      <c r="J6" s="134">
        <v>8.8648615680230261E-2</v>
      </c>
      <c r="K6" s="19"/>
    </row>
    <row r="7" spans="2:11" x14ac:dyDescent="0.3">
      <c r="B7" s="73" t="s">
        <v>2</v>
      </c>
      <c r="C7" s="74">
        <v>1429521</v>
      </c>
      <c r="D7" s="74"/>
      <c r="E7" s="75"/>
      <c r="F7" s="134"/>
      <c r="G7" s="76">
        <v>23494.541401819737</v>
      </c>
      <c r="H7" s="76"/>
      <c r="I7" s="156"/>
      <c r="J7" s="134"/>
      <c r="K7" s="19"/>
    </row>
    <row r="8" spans="2:11" x14ac:dyDescent="0.3">
      <c r="B8" s="73" t="s">
        <v>3</v>
      </c>
      <c r="C8" s="74">
        <v>1472440</v>
      </c>
      <c r="D8" s="74"/>
      <c r="E8" s="75"/>
      <c r="F8" s="134"/>
      <c r="G8" s="76">
        <v>23700.693073804436</v>
      </c>
      <c r="H8" s="76"/>
      <c r="I8" s="156"/>
      <c r="J8" s="134"/>
      <c r="K8" s="19"/>
    </row>
    <row r="9" spans="2:11" x14ac:dyDescent="0.3">
      <c r="B9" s="73" t="s">
        <v>4</v>
      </c>
      <c r="C9" s="74">
        <v>1509383</v>
      </c>
      <c r="D9" s="74"/>
      <c r="E9" s="75"/>
      <c r="F9" s="134"/>
      <c r="G9" s="76">
        <v>23827.968295773397</v>
      </c>
      <c r="H9" s="76"/>
      <c r="I9" s="156"/>
      <c r="J9" s="134"/>
      <c r="K9" s="19"/>
    </row>
    <row r="10" spans="2:11" x14ac:dyDescent="0.3">
      <c r="B10" s="73" t="s">
        <v>5</v>
      </c>
      <c r="C10" s="74">
        <v>1536255</v>
      </c>
      <c r="D10" s="74"/>
      <c r="E10" s="75"/>
      <c r="F10" s="134"/>
      <c r="G10" s="76">
        <v>23509.487069830557</v>
      </c>
      <c r="H10" s="76"/>
      <c r="I10" s="156"/>
      <c r="J10" s="134"/>
      <c r="K10" s="19"/>
    </row>
    <row r="11" spans="2:11" x14ac:dyDescent="0.3">
      <c r="B11" s="73" t="s">
        <v>6</v>
      </c>
      <c r="C11" s="74">
        <v>1547674</v>
      </c>
      <c r="D11" s="74"/>
      <c r="E11" s="75"/>
      <c r="F11" s="134"/>
      <c r="G11" s="76">
        <v>23582.179740602893</v>
      </c>
      <c r="H11" s="76"/>
      <c r="I11" s="156"/>
      <c r="J11" s="134"/>
      <c r="K11" s="19"/>
    </row>
    <row r="12" spans="2:11" x14ac:dyDescent="0.3">
      <c r="B12" s="73" t="s">
        <v>7</v>
      </c>
      <c r="C12" s="74">
        <v>1569340</v>
      </c>
      <c r="D12" s="74"/>
      <c r="E12" s="75"/>
      <c r="F12" s="134"/>
      <c r="G12" s="76">
        <v>24158.601835300848</v>
      </c>
      <c r="H12" s="76"/>
      <c r="I12" s="156"/>
      <c r="J12" s="134"/>
      <c r="K12" s="19"/>
    </row>
    <row r="13" spans="2:11" x14ac:dyDescent="0.3">
      <c r="B13" s="73" t="s">
        <v>8</v>
      </c>
      <c r="C13" s="74">
        <v>1579903</v>
      </c>
      <c r="D13" s="74"/>
      <c r="E13" s="75"/>
      <c r="F13" s="134"/>
      <c r="G13" s="76">
        <v>24446.292691935749</v>
      </c>
      <c r="H13" s="76"/>
      <c r="I13" s="156"/>
      <c r="J13" s="134"/>
    </row>
    <row r="14" spans="2:11" x14ac:dyDescent="0.3">
      <c r="B14" s="73" t="s">
        <v>9</v>
      </c>
      <c r="C14" s="74">
        <v>1598311</v>
      </c>
      <c r="D14" s="74"/>
      <c r="E14" s="75"/>
      <c r="F14" s="134"/>
      <c r="G14" s="76">
        <v>24751.037943550698</v>
      </c>
      <c r="H14" s="76"/>
      <c r="I14" s="156"/>
      <c r="J14" s="134"/>
    </row>
    <row r="15" spans="2:11" x14ac:dyDescent="0.3">
      <c r="B15" s="73" t="s">
        <v>10</v>
      </c>
      <c r="C15" s="74">
        <v>1616887</v>
      </c>
      <c r="D15" s="74"/>
      <c r="E15" s="75"/>
      <c r="F15" s="134"/>
      <c r="G15" s="76">
        <v>24915.343654121509</v>
      </c>
      <c r="H15" s="76"/>
      <c r="I15" s="156"/>
      <c r="J15" s="134"/>
    </row>
    <row r="16" spans="2:11" x14ac:dyDescent="0.3">
      <c r="B16" s="73" t="s">
        <v>11</v>
      </c>
      <c r="C16" s="74">
        <v>1628658</v>
      </c>
      <c r="D16" s="74"/>
      <c r="E16" s="75"/>
      <c r="F16" s="134"/>
      <c r="G16" s="76">
        <v>25114.936805332261</v>
      </c>
      <c r="H16" s="76"/>
      <c r="I16" s="156"/>
      <c r="J16" s="134"/>
    </row>
    <row r="17" spans="2:10" x14ac:dyDescent="0.3">
      <c r="B17" s="73" t="s">
        <v>12</v>
      </c>
      <c r="C17" s="74">
        <v>1633075</v>
      </c>
      <c r="D17" s="74"/>
      <c r="E17" s="75"/>
      <c r="F17" s="134"/>
      <c r="G17" s="76">
        <v>25898.837695238915</v>
      </c>
      <c r="H17" s="76"/>
      <c r="I17" s="156"/>
      <c r="J17" s="134"/>
    </row>
    <row r="18" spans="2:10" x14ac:dyDescent="0.3">
      <c r="B18" s="226" t="s">
        <v>204</v>
      </c>
      <c r="C18" s="226"/>
      <c r="D18" s="226"/>
      <c r="E18" s="226"/>
      <c r="F18" s="226"/>
      <c r="G18" s="226"/>
      <c r="H18" s="226"/>
      <c r="I18" s="226"/>
      <c r="J18" s="226"/>
    </row>
    <row r="19" spans="2:10" ht="19.5" customHeight="1" x14ac:dyDescent="0.3">
      <c r="B19" s="227"/>
      <c r="C19" s="227"/>
      <c r="D19" s="227"/>
      <c r="E19" s="227"/>
      <c r="F19" s="227"/>
      <c r="G19" s="227"/>
      <c r="H19" s="227"/>
      <c r="I19" s="227"/>
      <c r="J19" s="227"/>
    </row>
    <row r="20" spans="2:10" x14ac:dyDescent="0.3">
      <c r="B20" s="40" t="s">
        <v>76</v>
      </c>
    </row>
    <row r="25" spans="2:10" x14ac:dyDescent="0.3">
      <c r="D25" s="158"/>
      <c r="F25" s="39"/>
      <c r="G25" s="19"/>
    </row>
    <row r="26" spans="2:10" x14ac:dyDescent="0.3">
      <c r="D26" s="158"/>
      <c r="F26" s="39"/>
      <c r="G26" s="19"/>
    </row>
    <row r="27" spans="2:10" x14ac:dyDescent="0.3">
      <c r="D27" s="158"/>
      <c r="F27" s="39"/>
      <c r="G27" s="19"/>
    </row>
    <row r="28" spans="2:10" x14ac:dyDescent="0.3">
      <c r="D28" s="158"/>
      <c r="F28" s="39"/>
      <c r="G28" s="19"/>
    </row>
    <row r="29" spans="2:10" x14ac:dyDescent="0.3">
      <c r="D29" s="158"/>
      <c r="F29" s="39"/>
      <c r="G29" s="19"/>
    </row>
    <row r="30" spans="2:10" x14ac:dyDescent="0.3">
      <c r="D30" s="158"/>
      <c r="F30" s="39"/>
      <c r="G30" s="19"/>
    </row>
    <row r="31" spans="2:10" x14ac:dyDescent="0.3">
      <c r="D31" s="158"/>
      <c r="F31" s="39"/>
      <c r="G31" s="19"/>
    </row>
    <row r="32" spans="2:10" x14ac:dyDescent="0.3">
      <c r="D32" s="158"/>
      <c r="F32" s="39"/>
      <c r="G32" s="19"/>
    </row>
    <row r="33" spans="4:7" x14ac:dyDescent="0.3">
      <c r="D33" s="158"/>
      <c r="F33" s="39"/>
      <c r="G33" s="19"/>
    </row>
    <row r="34" spans="4:7" x14ac:dyDescent="0.3">
      <c r="D34" s="158"/>
      <c r="F34" s="39"/>
      <c r="G34" s="19"/>
    </row>
    <row r="35" spans="4:7" x14ac:dyDescent="0.3">
      <c r="D35" s="158"/>
      <c r="F35" s="39"/>
      <c r="G35" s="19"/>
    </row>
    <row r="36" spans="4:7" x14ac:dyDescent="0.3">
      <c r="D36" s="158"/>
      <c r="F36" s="39"/>
      <c r="G36" s="19"/>
    </row>
    <row r="37" spans="4:7" x14ac:dyDescent="0.3">
      <c r="D37" s="158"/>
      <c r="F37" s="39"/>
      <c r="G37" s="19"/>
    </row>
    <row r="38" spans="4:7" x14ac:dyDescent="0.3">
      <c r="D38" s="158"/>
      <c r="F38" s="39"/>
      <c r="G38" s="19"/>
    </row>
    <row r="39" spans="4:7" x14ac:dyDescent="0.3">
      <c r="D39" s="158"/>
      <c r="F39" s="39"/>
      <c r="G39" s="19"/>
    </row>
    <row r="40" spans="4:7" x14ac:dyDescent="0.3">
      <c r="D40" s="158"/>
      <c r="F40" s="39"/>
      <c r="G40" s="19"/>
    </row>
    <row r="41" spans="4:7" x14ac:dyDescent="0.3">
      <c r="D41" s="158"/>
      <c r="F41" s="39"/>
      <c r="G41" s="19"/>
    </row>
  </sheetData>
  <mergeCells count="9">
    <mergeCell ref="B18:J19"/>
    <mergeCell ref="B1:J1"/>
    <mergeCell ref="B2:J2"/>
    <mergeCell ref="B3:J3"/>
    <mergeCell ref="B4:B5"/>
    <mergeCell ref="C4:D4"/>
    <mergeCell ref="E4:F4"/>
    <mergeCell ref="G4:H4"/>
    <mergeCell ref="I4:J4"/>
  </mergeCells>
  <pageMargins left="0.7" right="0.7" top="0.75" bottom="0.75" header="0.3" footer="0.3"/>
  <pageSetup orientation="portrait" horizontalDpi="4294967295" verticalDpi="4294967295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9E096-FF6D-4E46-A75E-AB205A397C61}">
  <dimension ref="B1:K31"/>
  <sheetViews>
    <sheetView showGridLines="0" topLeftCell="A13" workbookViewId="0">
      <selection sqref="A1:XFD1048576"/>
    </sheetView>
  </sheetViews>
  <sheetFormatPr defaultColWidth="9.1796875" defaultRowHeight="13" x14ac:dyDescent="0.3"/>
  <cols>
    <col min="1" max="1" width="9.1796875" style="1"/>
    <col min="2" max="2" width="36.54296875" style="1" bestFit="1" customWidth="1"/>
    <col min="3" max="3" width="9.26953125" style="1" bestFit="1" customWidth="1"/>
    <col min="4" max="4" width="8.81640625" style="1" bestFit="1" customWidth="1"/>
    <col min="5" max="5" width="13.26953125" style="1" bestFit="1" customWidth="1"/>
    <col min="6" max="6" width="12" style="1" customWidth="1"/>
    <col min="7" max="7" width="11.453125" style="1" customWidth="1"/>
    <col min="8" max="8" width="14" style="1" bestFit="1" customWidth="1"/>
    <col min="9" max="9" width="8.7265625" style="1" bestFit="1" customWidth="1"/>
    <col min="10" max="10" width="7.81640625" style="1" bestFit="1" customWidth="1"/>
    <col min="11" max="11" width="8.7265625" style="1" bestFit="1" customWidth="1"/>
    <col min="12" max="16384" width="9.1796875" style="1"/>
  </cols>
  <sheetData>
    <row r="1" spans="2:11" x14ac:dyDescent="0.3">
      <c r="B1" s="250" t="s">
        <v>40</v>
      </c>
      <c r="C1" s="250"/>
      <c r="D1" s="250"/>
      <c r="E1" s="250"/>
      <c r="F1" s="250"/>
      <c r="G1" s="250"/>
      <c r="H1" s="3"/>
      <c r="I1" s="3"/>
      <c r="J1" s="3"/>
      <c r="K1" s="3"/>
    </row>
    <row r="2" spans="2:11" x14ac:dyDescent="0.3">
      <c r="B2" s="250" t="s">
        <v>84</v>
      </c>
      <c r="C2" s="250"/>
      <c r="D2" s="250"/>
      <c r="E2" s="250"/>
      <c r="F2" s="250"/>
      <c r="G2" s="250"/>
      <c r="H2" s="3"/>
      <c r="I2" s="3"/>
      <c r="J2" s="3"/>
      <c r="K2" s="3"/>
    </row>
    <row r="3" spans="2:11" ht="14.5" x14ac:dyDescent="0.35">
      <c r="B3" s="254" t="s">
        <v>230</v>
      </c>
      <c r="C3" s="254"/>
      <c r="D3" s="254"/>
      <c r="E3" s="254"/>
      <c r="F3" s="254"/>
      <c r="G3" s="254"/>
      <c r="H3" s="26"/>
      <c r="I3" s="26"/>
      <c r="J3" s="26"/>
      <c r="K3" s="26"/>
    </row>
    <row r="4" spans="2:11" ht="21" x14ac:dyDescent="0.3">
      <c r="B4" s="99" t="s">
        <v>132</v>
      </c>
      <c r="C4" s="78" t="s">
        <v>99</v>
      </c>
      <c r="D4" s="78" t="s">
        <v>53</v>
      </c>
      <c r="E4" s="78" t="s">
        <v>135</v>
      </c>
      <c r="F4" s="66" t="s">
        <v>103</v>
      </c>
      <c r="G4" s="84" t="s">
        <v>109</v>
      </c>
    </row>
    <row r="5" spans="2:11" x14ac:dyDescent="0.3">
      <c r="B5" s="101" t="s">
        <v>260</v>
      </c>
      <c r="C5" s="102">
        <v>1113132</v>
      </c>
      <c r="D5" s="102">
        <v>1182962</v>
      </c>
      <c r="E5" s="103">
        <v>28568945892.190144</v>
      </c>
      <c r="F5" s="103">
        <v>25665.371125967038</v>
      </c>
      <c r="G5" s="104">
        <v>0.73904362309188798</v>
      </c>
    </row>
    <row r="6" spans="2:11" x14ac:dyDescent="0.3">
      <c r="B6" s="121" t="s">
        <v>263</v>
      </c>
      <c r="C6" s="85">
        <v>347898</v>
      </c>
      <c r="D6" s="85">
        <v>362044</v>
      </c>
      <c r="E6" s="86">
        <v>8630012201.0401115</v>
      </c>
      <c r="F6" s="86">
        <v>24806.156405153557</v>
      </c>
      <c r="G6" s="106">
        <v>0.2261833511800713</v>
      </c>
      <c r="H6" s="24"/>
    </row>
    <row r="7" spans="2:11" x14ac:dyDescent="0.3">
      <c r="B7" s="121" t="s">
        <v>268</v>
      </c>
      <c r="C7" s="85">
        <v>284852</v>
      </c>
      <c r="D7" s="85">
        <v>301178</v>
      </c>
      <c r="E7" s="86">
        <v>6344813629.8400316</v>
      </c>
      <c r="F7" s="86">
        <v>22274.070850266213</v>
      </c>
      <c r="G7" s="106">
        <v>0.18815792926194472</v>
      </c>
    </row>
    <row r="8" spans="2:11" x14ac:dyDescent="0.3">
      <c r="B8" s="121" t="s">
        <v>266</v>
      </c>
      <c r="C8" s="85">
        <v>154663</v>
      </c>
      <c r="D8" s="85">
        <v>168145</v>
      </c>
      <c r="E8" s="86">
        <v>2717660204.2199926</v>
      </c>
      <c r="F8" s="86">
        <v>17571.495472220198</v>
      </c>
      <c r="G8" s="106">
        <v>0.10504689922819627</v>
      </c>
    </row>
    <row r="9" spans="2:11" x14ac:dyDescent="0.3">
      <c r="B9" s="121" t="s">
        <v>267</v>
      </c>
      <c r="C9" s="85">
        <v>69890</v>
      </c>
      <c r="D9" s="85">
        <v>72223</v>
      </c>
      <c r="E9" s="86">
        <v>3298812456.5100112</v>
      </c>
      <c r="F9" s="86">
        <v>47200.063764630293</v>
      </c>
      <c r="G9" s="106">
        <v>4.5120593552933588E-2</v>
      </c>
    </row>
    <row r="10" spans="2:11" x14ac:dyDescent="0.3">
      <c r="B10" s="121" t="s">
        <v>271</v>
      </c>
      <c r="C10" s="85">
        <v>56870</v>
      </c>
      <c r="D10" s="85">
        <v>58701</v>
      </c>
      <c r="E10" s="86">
        <v>1581482669.1299977</v>
      </c>
      <c r="F10" s="86">
        <v>27808.733411816382</v>
      </c>
      <c r="G10" s="106">
        <v>3.6672859922057446E-2</v>
      </c>
    </row>
    <row r="11" spans="2:11" x14ac:dyDescent="0.3">
      <c r="B11" s="121" t="s">
        <v>270</v>
      </c>
      <c r="C11" s="85">
        <v>50648</v>
      </c>
      <c r="D11" s="85">
        <v>59865</v>
      </c>
      <c r="E11" s="86">
        <v>1390032714.4099994</v>
      </c>
      <c r="F11" s="86">
        <v>27444.967509279722</v>
      </c>
      <c r="G11" s="106">
        <v>3.7400057226179603E-2</v>
      </c>
    </row>
    <row r="12" spans="2:11" x14ac:dyDescent="0.3">
      <c r="B12" s="121" t="s">
        <v>264</v>
      </c>
      <c r="C12" s="85">
        <v>47335</v>
      </c>
      <c r="D12" s="85">
        <v>49559</v>
      </c>
      <c r="E12" s="86">
        <v>1633242115.0200021</v>
      </c>
      <c r="F12" s="86">
        <v>34503.90017999371</v>
      </c>
      <c r="G12" s="106">
        <v>3.0961487280919318E-2</v>
      </c>
    </row>
    <row r="13" spans="2:11" x14ac:dyDescent="0.3">
      <c r="B13" s="121" t="s">
        <v>269</v>
      </c>
      <c r="C13" s="85">
        <v>44779</v>
      </c>
      <c r="D13" s="85">
        <v>52856</v>
      </c>
      <c r="E13" s="86">
        <v>1236386872.96</v>
      </c>
      <c r="F13" s="86">
        <v>27610.863863864757</v>
      </c>
      <c r="G13" s="106">
        <v>3.3021254902646777E-2</v>
      </c>
      <c r="H13" s="37"/>
      <c r="I13" s="37"/>
      <c r="J13" s="37"/>
      <c r="K13" s="37"/>
    </row>
    <row r="14" spans="2:11" x14ac:dyDescent="0.3">
      <c r="B14" s="121" t="s">
        <v>262</v>
      </c>
      <c r="C14" s="85">
        <v>37908</v>
      </c>
      <c r="D14" s="85">
        <v>39364</v>
      </c>
      <c r="E14" s="86">
        <v>965495037.78000009</v>
      </c>
      <c r="F14" s="86">
        <v>25469.426975308645</v>
      </c>
      <c r="G14" s="106">
        <v>2.4592263470330476E-2</v>
      </c>
    </row>
    <row r="15" spans="2:11" x14ac:dyDescent="0.3">
      <c r="B15" s="121" t="s">
        <v>265</v>
      </c>
      <c r="C15" s="85">
        <v>17152</v>
      </c>
      <c r="D15" s="85">
        <v>17765</v>
      </c>
      <c r="E15" s="86">
        <v>723698935.80999935</v>
      </c>
      <c r="F15" s="86">
        <v>42193.268179221042</v>
      </c>
      <c r="G15" s="106">
        <v>1.1098505247190856E-2</v>
      </c>
    </row>
    <row r="16" spans="2:11" x14ac:dyDescent="0.3">
      <c r="B16" s="121" t="s">
        <v>261</v>
      </c>
      <c r="C16" s="85">
        <v>1137</v>
      </c>
      <c r="D16" s="85">
        <v>1262</v>
      </c>
      <c r="E16" s="86">
        <v>47309055.469999999</v>
      </c>
      <c r="F16" s="86">
        <v>41608.667959542654</v>
      </c>
      <c r="G16" s="106">
        <v>7.8842181941766738E-4</v>
      </c>
    </row>
    <row r="17" spans="2:7" x14ac:dyDescent="0.3">
      <c r="B17" s="101" t="s">
        <v>272</v>
      </c>
      <c r="C17" s="102">
        <v>351196</v>
      </c>
      <c r="D17" s="102">
        <v>362309</v>
      </c>
      <c r="E17" s="103">
        <v>9228274382.0800018</v>
      </c>
      <c r="F17" s="103">
        <v>26276.706972972399</v>
      </c>
      <c r="G17" s="104">
        <v>0.22634890726734996</v>
      </c>
    </row>
    <row r="18" spans="2:7" x14ac:dyDescent="0.3">
      <c r="B18" s="121" t="s">
        <v>275</v>
      </c>
      <c r="C18" s="85">
        <v>281951</v>
      </c>
      <c r="D18" s="85">
        <v>289448</v>
      </c>
      <c r="E18" s="86">
        <v>7188973567.8700027</v>
      </c>
      <c r="F18" s="86">
        <v>25497.244442722327</v>
      </c>
      <c r="G18" s="106">
        <v>0.18082972962504357</v>
      </c>
    </row>
    <row r="19" spans="2:7" x14ac:dyDescent="0.3">
      <c r="B19" s="121" t="s">
        <v>273</v>
      </c>
      <c r="C19" s="85">
        <v>62239</v>
      </c>
      <c r="D19" s="85">
        <v>65638</v>
      </c>
      <c r="E19" s="86">
        <v>1602685857.6999986</v>
      </c>
      <c r="F19" s="86">
        <v>25750.50784395634</v>
      </c>
      <c r="G19" s="106">
        <v>4.1006680969046631E-2</v>
      </c>
    </row>
    <row r="20" spans="2:7" x14ac:dyDescent="0.3">
      <c r="B20" s="121" t="s">
        <v>274</v>
      </c>
      <c r="C20" s="85">
        <v>7006</v>
      </c>
      <c r="D20" s="85">
        <v>7223</v>
      </c>
      <c r="E20" s="86">
        <v>436614956.50999999</v>
      </c>
      <c r="F20" s="86">
        <v>62320.147946046243</v>
      </c>
      <c r="G20" s="106">
        <v>4.5124966732597556E-3</v>
      </c>
    </row>
    <row r="21" spans="2:7" x14ac:dyDescent="0.3">
      <c r="B21" s="101" t="s">
        <v>276</v>
      </c>
      <c r="C21" s="102">
        <v>42973</v>
      </c>
      <c r="D21" s="102">
        <v>44262</v>
      </c>
      <c r="E21" s="103">
        <v>810705426.10999966</v>
      </c>
      <c r="F21" s="103">
        <v>18865.460314848871</v>
      </c>
      <c r="G21" s="104">
        <v>2.7652239755201896E-2</v>
      </c>
    </row>
    <row r="22" spans="2:7" x14ac:dyDescent="0.3">
      <c r="B22" s="121" t="s">
        <v>278</v>
      </c>
      <c r="C22" s="85">
        <v>21736</v>
      </c>
      <c r="D22" s="85">
        <v>22565</v>
      </c>
      <c r="E22" s="86">
        <v>375407989.3499999</v>
      </c>
      <c r="F22" s="86">
        <v>17271.254570758185</v>
      </c>
      <c r="G22" s="106">
        <v>1.409725701676677E-2</v>
      </c>
    </row>
    <row r="23" spans="2:7" x14ac:dyDescent="0.3">
      <c r="B23" s="121" t="s">
        <v>279</v>
      </c>
      <c r="C23" s="85">
        <v>13423</v>
      </c>
      <c r="D23" s="85">
        <v>13690</v>
      </c>
      <c r="E23" s="86">
        <v>307124288.2699998</v>
      </c>
      <c r="F23" s="86">
        <v>22880.450590032018</v>
      </c>
      <c r="G23" s="106">
        <v>8.5526899428113052E-3</v>
      </c>
    </row>
    <row r="24" spans="2:7" x14ac:dyDescent="0.3">
      <c r="B24" s="121" t="s">
        <v>280</v>
      </c>
      <c r="C24" s="85">
        <v>5862</v>
      </c>
      <c r="D24" s="85">
        <v>5985</v>
      </c>
      <c r="E24" s="86">
        <v>96936899.980000004</v>
      </c>
      <c r="F24" s="86">
        <v>16536.489249402934</v>
      </c>
      <c r="G24" s="106">
        <v>3.7390686126899677E-3</v>
      </c>
    </row>
    <row r="25" spans="2:7" x14ac:dyDescent="0.3">
      <c r="B25" s="121" t="s">
        <v>277</v>
      </c>
      <c r="C25" s="85">
        <v>1952</v>
      </c>
      <c r="D25" s="85">
        <v>2022</v>
      </c>
      <c r="E25" s="86">
        <v>31236248.510000017</v>
      </c>
      <c r="F25" s="86">
        <v>16002.176490778696</v>
      </c>
      <c r="G25" s="106">
        <v>1.2632241829338537E-3</v>
      </c>
    </row>
    <row r="26" spans="2:7" x14ac:dyDescent="0.3">
      <c r="B26" s="101" t="s">
        <v>350</v>
      </c>
      <c r="C26" s="102">
        <v>7866</v>
      </c>
      <c r="D26" s="102">
        <v>11133</v>
      </c>
      <c r="E26" s="103">
        <v>63827779.799999982</v>
      </c>
      <c r="F26" s="103">
        <v>8114.3884820747498</v>
      </c>
      <c r="G26" s="104">
        <v>6.9552298855601359E-3</v>
      </c>
    </row>
    <row r="27" spans="2:7" x14ac:dyDescent="0.3">
      <c r="B27" s="123" t="s">
        <v>314</v>
      </c>
      <c r="C27" s="94">
        <v>1515167</v>
      </c>
      <c r="D27" s="94">
        <v>1600666</v>
      </c>
      <c r="E27" s="95">
        <v>38671753480.180145</v>
      </c>
      <c r="F27" s="95">
        <v>25523.096450872898</v>
      </c>
      <c r="G27" s="108">
        <v>1</v>
      </c>
    </row>
    <row r="28" spans="2:7" x14ac:dyDescent="0.3">
      <c r="B28" s="40" t="s">
        <v>195</v>
      </c>
    </row>
    <row r="29" spans="2:7" x14ac:dyDescent="0.3">
      <c r="B29" s="40" t="s">
        <v>76</v>
      </c>
    </row>
    <row r="31" spans="2:7" x14ac:dyDescent="0.3">
      <c r="C31" s="24"/>
    </row>
  </sheetData>
  <mergeCells count="3">
    <mergeCell ref="B1:G1"/>
    <mergeCell ref="B2:G2"/>
    <mergeCell ref="B3:G3"/>
  </mergeCells>
  <pageMargins left="0.7" right="0.7" top="0.75" bottom="0.75" header="0.3" footer="0.3"/>
  <pageSetup orientation="portrait" horizontalDpi="4294967295" verticalDpi="4294967295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D8877-DB78-49CF-BB8A-B266020642EA}">
  <dimension ref="B1:K33"/>
  <sheetViews>
    <sheetView showGridLines="0" workbookViewId="0">
      <selection sqref="A1:XFD1048576"/>
    </sheetView>
  </sheetViews>
  <sheetFormatPr defaultColWidth="9.1796875" defaultRowHeight="13" x14ac:dyDescent="0.3"/>
  <cols>
    <col min="1" max="1" width="9.1796875" style="1"/>
    <col min="2" max="2" width="27.81640625" style="1" customWidth="1"/>
    <col min="3" max="3" width="9.7265625" style="1" customWidth="1"/>
    <col min="4" max="4" width="10.7265625" style="1" customWidth="1"/>
    <col min="5" max="5" width="10.81640625" style="1" customWidth="1"/>
    <col min="6" max="7" width="10.26953125" style="1" customWidth="1"/>
    <col min="8" max="8" width="8.453125" style="1" bestFit="1" customWidth="1"/>
    <col min="9" max="9" width="8.7265625" style="1" bestFit="1" customWidth="1"/>
    <col min="10" max="10" width="7.81640625" style="1" bestFit="1" customWidth="1"/>
    <col min="11" max="11" width="8.7265625" style="1" bestFit="1" customWidth="1"/>
    <col min="12" max="16384" width="9.1796875" style="1"/>
  </cols>
  <sheetData>
    <row r="1" spans="2:11" x14ac:dyDescent="0.3">
      <c r="B1" s="250" t="s">
        <v>41</v>
      </c>
      <c r="C1" s="250"/>
      <c r="D1" s="250"/>
      <c r="E1" s="250"/>
      <c r="F1" s="250"/>
      <c r="G1" s="250"/>
      <c r="H1" s="250"/>
      <c r="I1" s="250"/>
      <c r="J1" s="3"/>
      <c r="K1" s="3"/>
    </row>
    <row r="2" spans="2:11" x14ac:dyDescent="0.3">
      <c r="B2" s="250" t="s">
        <v>95</v>
      </c>
      <c r="C2" s="250"/>
      <c r="D2" s="250"/>
      <c r="E2" s="250"/>
      <c r="F2" s="250"/>
      <c r="G2" s="250"/>
      <c r="H2" s="250"/>
      <c r="I2" s="250"/>
      <c r="J2" s="3"/>
      <c r="K2" s="3"/>
    </row>
    <row r="3" spans="2:11" ht="14.5" x14ac:dyDescent="0.35">
      <c r="B3" s="254" t="s">
        <v>230</v>
      </c>
      <c r="C3" s="254"/>
      <c r="D3" s="254"/>
      <c r="E3" s="254"/>
      <c r="F3" s="254"/>
      <c r="G3" s="254"/>
      <c r="H3" s="254"/>
      <c r="I3" s="254"/>
      <c r="J3" s="26"/>
      <c r="K3" s="26"/>
    </row>
    <row r="4" spans="2:11" ht="21" x14ac:dyDescent="0.3">
      <c r="B4" s="124" t="s">
        <v>132</v>
      </c>
      <c r="C4" s="170" t="s">
        <v>126</v>
      </c>
      <c r="D4" s="170" t="s">
        <v>127</v>
      </c>
      <c r="E4" s="170" t="s">
        <v>128</v>
      </c>
      <c r="F4" s="170" t="s">
        <v>129</v>
      </c>
      <c r="G4" s="170" t="s">
        <v>130</v>
      </c>
      <c r="H4" s="170" t="s">
        <v>131</v>
      </c>
      <c r="I4" s="170" t="s">
        <v>16</v>
      </c>
    </row>
    <row r="5" spans="2:11" x14ac:dyDescent="0.3">
      <c r="B5" s="125" t="s">
        <v>260</v>
      </c>
      <c r="C5" s="206">
        <v>48514</v>
      </c>
      <c r="D5" s="206">
        <v>176085</v>
      </c>
      <c r="E5" s="206">
        <v>346851</v>
      </c>
      <c r="F5" s="206">
        <v>431381</v>
      </c>
      <c r="G5" s="206">
        <v>96578</v>
      </c>
      <c r="H5" s="206">
        <v>83553</v>
      </c>
      <c r="I5" s="206">
        <v>1182962</v>
      </c>
    </row>
    <row r="6" spans="2:11" x14ac:dyDescent="0.3">
      <c r="B6" s="73" t="s">
        <v>261</v>
      </c>
      <c r="C6" s="74">
        <v>15</v>
      </c>
      <c r="D6" s="74">
        <v>137</v>
      </c>
      <c r="E6" s="74">
        <v>254</v>
      </c>
      <c r="F6" s="74">
        <v>430</v>
      </c>
      <c r="G6" s="74">
        <v>150</v>
      </c>
      <c r="H6" s="74">
        <v>276</v>
      </c>
      <c r="I6" s="74">
        <v>1262</v>
      </c>
    </row>
    <row r="7" spans="2:11" x14ac:dyDescent="0.3">
      <c r="B7" s="73" t="s">
        <v>262</v>
      </c>
      <c r="C7" s="74">
        <v>1177</v>
      </c>
      <c r="D7" s="74">
        <v>3468</v>
      </c>
      <c r="E7" s="74">
        <v>14047</v>
      </c>
      <c r="F7" s="74">
        <v>14936</v>
      </c>
      <c r="G7" s="74">
        <v>3150</v>
      </c>
      <c r="H7" s="74">
        <v>2586</v>
      </c>
      <c r="I7" s="74">
        <v>39364</v>
      </c>
    </row>
    <row r="8" spans="2:11" x14ac:dyDescent="0.3">
      <c r="B8" s="73" t="s">
        <v>263</v>
      </c>
      <c r="C8" s="74">
        <v>15673</v>
      </c>
      <c r="D8" s="74">
        <v>34243</v>
      </c>
      <c r="E8" s="74">
        <v>116653</v>
      </c>
      <c r="F8" s="74">
        <v>148669</v>
      </c>
      <c r="G8" s="74">
        <v>24115</v>
      </c>
      <c r="H8" s="74">
        <v>22691</v>
      </c>
      <c r="I8" s="74">
        <v>362044</v>
      </c>
    </row>
    <row r="9" spans="2:11" x14ac:dyDescent="0.3">
      <c r="B9" s="73" t="s">
        <v>264</v>
      </c>
      <c r="C9" s="74">
        <v>1758</v>
      </c>
      <c r="D9" s="74">
        <v>3056</v>
      </c>
      <c r="E9" s="74">
        <v>7299</v>
      </c>
      <c r="F9" s="74">
        <v>20502</v>
      </c>
      <c r="G9" s="74">
        <v>10569</v>
      </c>
      <c r="H9" s="74">
        <v>6375</v>
      </c>
      <c r="I9" s="74">
        <v>49559</v>
      </c>
    </row>
    <row r="10" spans="2:11" x14ac:dyDescent="0.3">
      <c r="B10" s="73" t="s">
        <v>265</v>
      </c>
      <c r="C10" s="74">
        <v>138</v>
      </c>
      <c r="D10" s="74">
        <v>918</v>
      </c>
      <c r="E10" s="74">
        <v>2595</v>
      </c>
      <c r="F10" s="74">
        <v>7125</v>
      </c>
      <c r="G10" s="74">
        <v>3731</v>
      </c>
      <c r="H10" s="74">
        <v>3258</v>
      </c>
      <c r="I10" s="74">
        <v>17765</v>
      </c>
    </row>
    <row r="11" spans="2:11" x14ac:dyDescent="0.3">
      <c r="B11" s="73" t="s">
        <v>266</v>
      </c>
      <c r="C11" s="74">
        <v>5771</v>
      </c>
      <c r="D11" s="74">
        <v>57863</v>
      </c>
      <c r="E11" s="74">
        <v>55637</v>
      </c>
      <c r="F11" s="74">
        <v>38766</v>
      </c>
      <c r="G11" s="74">
        <v>5579</v>
      </c>
      <c r="H11" s="74">
        <v>4529</v>
      </c>
      <c r="I11" s="74">
        <v>168145</v>
      </c>
    </row>
    <row r="12" spans="2:11" x14ac:dyDescent="0.3">
      <c r="B12" s="205" t="s">
        <v>267</v>
      </c>
      <c r="C12" s="207">
        <v>1127</v>
      </c>
      <c r="D12" s="207">
        <v>4217</v>
      </c>
      <c r="E12" s="207">
        <v>11263</v>
      </c>
      <c r="F12" s="207">
        <v>27053</v>
      </c>
      <c r="G12" s="207">
        <v>13018</v>
      </c>
      <c r="H12" s="207">
        <v>15545</v>
      </c>
      <c r="I12" s="207">
        <v>72223</v>
      </c>
    </row>
    <row r="13" spans="2:11" x14ac:dyDescent="0.3">
      <c r="B13" s="73" t="s">
        <v>268</v>
      </c>
      <c r="C13" s="74">
        <v>16162</v>
      </c>
      <c r="D13" s="74">
        <v>52590</v>
      </c>
      <c r="E13" s="74">
        <v>99300</v>
      </c>
      <c r="F13" s="74">
        <v>97360</v>
      </c>
      <c r="G13" s="74">
        <v>18908</v>
      </c>
      <c r="H13" s="74">
        <v>16858</v>
      </c>
      <c r="I13" s="74">
        <v>301178</v>
      </c>
      <c r="J13" s="37"/>
      <c r="K13" s="37"/>
    </row>
    <row r="14" spans="2:11" x14ac:dyDescent="0.3">
      <c r="B14" s="73" t="s">
        <v>269</v>
      </c>
      <c r="C14" s="74">
        <v>4284</v>
      </c>
      <c r="D14" s="74">
        <v>11015</v>
      </c>
      <c r="E14" s="74">
        <v>10709</v>
      </c>
      <c r="F14" s="74">
        <v>16659</v>
      </c>
      <c r="G14" s="74">
        <v>5740</v>
      </c>
      <c r="H14" s="74">
        <v>4449</v>
      </c>
      <c r="I14" s="74">
        <v>52856</v>
      </c>
    </row>
    <row r="15" spans="2:11" x14ac:dyDescent="0.3">
      <c r="B15" s="73" t="s">
        <v>270</v>
      </c>
      <c r="C15" s="74">
        <v>1115</v>
      </c>
      <c r="D15" s="74">
        <v>3804</v>
      </c>
      <c r="E15" s="74">
        <v>12439</v>
      </c>
      <c r="F15" s="74">
        <v>34620</v>
      </c>
      <c r="G15" s="74">
        <v>5664</v>
      </c>
      <c r="H15" s="74">
        <v>2223</v>
      </c>
      <c r="I15" s="74">
        <v>59865</v>
      </c>
    </row>
    <row r="16" spans="2:11" x14ac:dyDescent="0.3">
      <c r="B16" s="73" t="s">
        <v>271</v>
      </c>
      <c r="C16" s="74">
        <v>1294</v>
      </c>
      <c r="D16" s="74">
        <v>4774</v>
      </c>
      <c r="E16" s="74">
        <v>16655</v>
      </c>
      <c r="F16" s="74">
        <v>25261</v>
      </c>
      <c r="G16" s="74">
        <v>5954</v>
      </c>
      <c r="H16" s="74">
        <v>4763</v>
      </c>
      <c r="I16" s="74">
        <v>58701</v>
      </c>
    </row>
    <row r="17" spans="2:9" x14ac:dyDescent="0.3">
      <c r="B17" s="125" t="s">
        <v>272</v>
      </c>
      <c r="C17" s="206">
        <v>17293</v>
      </c>
      <c r="D17" s="206">
        <v>55364</v>
      </c>
      <c r="E17" s="206">
        <v>98406</v>
      </c>
      <c r="F17" s="206">
        <v>127588</v>
      </c>
      <c r="G17" s="206">
        <v>34483</v>
      </c>
      <c r="H17" s="206">
        <v>29175</v>
      </c>
      <c r="I17" s="206">
        <v>362309</v>
      </c>
    </row>
    <row r="18" spans="2:9" x14ac:dyDescent="0.3">
      <c r="B18" s="73" t="s">
        <v>273</v>
      </c>
      <c r="C18" s="74">
        <v>2882</v>
      </c>
      <c r="D18" s="74">
        <v>7037</v>
      </c>
      <c r="E18" s="74">
        <v>19035</v>
      </c>
      <c r="F18" s="74">
        <v>25434</v>
      </c>
      <c r="G18" s="74">
        <v>6546</v>
      </c>
      <c r="H18" s="74">
        <v>4704</v>
      </c>
      <c r="I18" s="74">
        <v>65638</v>
      </c>
    </row>
    <row r="19" spans="2:9" x14ac:dyDescent="0.3">
      <c r="B19" s="73" t="s">
        <v>274</v>
      </c>
      <c r="C19" s="74">
        <v>153</v>
      </c>
      <c r="D19" s="74">
        <v>166</v>
      </c>
      <c r="E19" s="74">
        <v>359</v>
      </c>
      <c r="F19" s="74">
        <v>1553</v>
      </c>
      <c r="G19" s="74">
        <v>2316</v>
      </c>
      <c r="H19" s="74">
        <v>2676</v>
      </c>
      <c r="I19" s="74">
        <v>7223</v>
      </c>
    </row>
    <row r="20" spans="2:9" x14ac:dyDescent="0.3">
      <c r="B20" s="73" t="s">
        <v>275</v>
      </c>
      <c r="C20" s="74">
        <v>14258</v>
      </c>
      <c r="D20" s="74">
        <v>48161</v>
      </c>
      <c r="E20" s="74">
        <v>79012</v>
      </c>
      <c r="F20" s="74">
        <v>100601</v>
      </c>
      <c r="G20" s="74">
        <v>25621</v>
      </c>
      <c r="H20" s="74">
        <v>21795</v>
      </c>
      <c r="I20" s="74">
        <v>289448</v>
      </c>
    </row>
    <row r="21" spans="2:9" x14ac:dyDescent="0.3">
      <c r="B21" s="125" t="s">
        <v>276</v>
      </c>
      <c r="C21" s="206">
        <v>3078</v>
      </c>
      <c r="D21" s="206">
        <v>7051</v>
      </c>
      <c r="E21" s="206">
        <v>13942</v>
      </c>
      <c r="F21" s="206">
        <v>16861</v>
      </c>
      <c r="G21" s="206">
        <v>2156</v>
      </c>
      <c r="H21" s="206">
        <v>1174</v>
      </c>
      <c r="I21" s="206">
        <v>44262</v>
      </c>
    </row>
    <row r="22" spans="2:9" x14ac:dyDescent="0.3">
      <c r="B22" s="73" t="s">
        <v>277</v>
      </c>
      <c r="C22" s="74">
        <v>344</v>
      </c>
      <c r="D22" s="74">
        <v>364</v>
      </c>
      <c r="E22" s="74">
        <v>545</v>
      </c>
      <c r="F22" s="74">
        <v>676</v>
      </c>
      <c r="G22" s="74">
        <v>57</v>
      </c>
      <c r="H22" s="74">
        <v>36</v>
      </c>
      <c r="I22" s="74">
        <v>2022</v>
      </c>
    </row>
    <row r="23" spans="2:9" x14ac:dyDescent="0.3">
      <c r="B23" s="73" t="s">
        <v>278</v>
      </c>
      <c r="C23" s="74">
        <v>2121</v>
      </c>
      <c r="D23" s="74">
        <v>4603</v>
      </c>
      <c r="E23" s="74">
        <v>8345</v>
      </c>
      <c r="F23" s="74">
        <v>5977</v>
      </c>
      <c r="G23" s="74">
        <v>962</v>
      </c>
      <c r="H23" s="74">
        <v>557</v>
      </c>
      <c r="I23" s="74">
        <v>22565</v>
      </c>
    </row>
    <row r="24" spans="2:9" x14ac:dyDescent="0.3">
      <c r="B24" s="73" t="s">
        <v>279</v>
      </c>
      <c r="C24" s="74">
        <v>336</v>
      </c>
      <c r="D24" s="74">
        <v>928</v>
      </c>
      <c r="E24" s="74">
        <v>2561</v>
      </c>
      <c r="F24" s="74">
        <v>8496</v>
      </c>
      <c r="G24" s="74">
        <v>915</v>
      </c>
      <c r="H24" s="74">
        <v>454</v>
      </c>
      <c r="I24" s="74">
        <v>13690</v>
      </c>
    </row>
    <row r="25" spans="2:9" x14ac:dyDescent="0.3">
      <c r="B25" s="73" t="s">
        <v>280</v>
      </c>
      <c r="C25" s="74">
        <v>277</v>
      </c>
      <c r="D25" s="74">
        <v>1156</v>
      </c>
      <c r="E25" s="74">
        <v>2491</v>
      </c>
      <c r="F25" s="74">
        <v>1712</v>
      </c>
      <c r="G25" s="74">
        <v>222</v>
      </c>
      <c r="H25" s="74">
        <v>127</v>
      </c>
      <c r="I25" s="74">
        <v>5985</v>
      </c>
    </row>
    <row r="26" spans="2:9" x14ac:dyDescent="0.3">
      <c r="B26" s="125" t="s">
        <v>350</v>
      </c>
      <c r="C26" s="206">
        <v>3220</v>
      </c>
      <c r="D26" s="206">
        <v>7095</v>
      </c>
      <c r="E26" s="206">
        <v>715</v>
      </c>
      <c r="F26" s="206">
        <v>96</v>
      </c>
      <c r="G26" s="206">
        <v>7</v>
      </c>
      <c r="H26" s="206">
        <v>0</v>
      </c>
      <c r="I26" s="206">
        <v>11133</v>
      </c>
    </row>
    <row r="27" spans="2:9" x14ac:dyDescent="0.3">
      <c r="B27" s="113" t="s">
        <v>351</v>
      </c>
      <c r="C27" s="172">
        <v>72105</v>
      </c>
      <c r="D27" s="172">
        <v>245595</v>
      </c>
      <c r="E27" s="172">
        <v>459914</v>
      </c>
      <c r="F27" s="172">
        <v>575926</v>
      </c>
      <c r="G27" s="172">
        <v>133224</v>
      </c>
      <c r="H27" s="172">
        <v>113902</v>
      </c>
      <c r="I27" s="172">
        <v>1600666</v>
      </c>
    </row>
    <row r="28" spans="2:9" x14ac:dyDescent="0.3">
      <c r="B28" s="40" t="s">
        <v>171</v>
      </c>
    </row>
    <row r="29" spans="2:9" x14ac:dyDescent="0.3">
      <c r="B29" s="40" t="s">
        <v>76</v>
      </c>
    </row>
    <row r="33" spans="3:9" x14ac:dyDescent="0.3">
      <c r="C33" s="19"/>
      <c r="D33" s="19"/>
      <c r="E33" s="19"/>
      <c r="F33" s="19"/>
      <c r="G33" s="19"/>
      <c r="H33" s="19"/>
      <c r="I33" s="19"/>
    </row>
  </sheetData>
  <mergeCells count="3">
    <mergeCell ref="B2:I2"/>
    <mergeCell ref="B1:I1"/>
    <mergeCell ref="B3:I3"/>
  </mergeCells>
  <pageMargins left="0.7" right="0.7" top="0.75" bottom="0.75" header="0.3" footer="0.3"/>
  <pageSetup orientation="portrait" horizontalDpi="4294967295" verticalDpi="4294967295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03061-08B5-4C42-9503-5CEFCDBF4785}">
  <dimension ref="B1:K19"/>
  <sheetViews>
    <sheetView showGridLines="0" workbookViewId="0">
      <selection sqref="A1:XFD1048576"/>
    </sheetView>
  </sheetViews>
  <sheetFormatPr defaultColWidth="9.1796875" defaultRowHeight="13" x14ac:dyDescent="0.3"/>
  <cols>
    <col min="1" max="1" width="9.1796875" style="1"/>
    <col min="2" max="2" width="11.81640625" style="1" customWidth="1"/>
    <col min="3" max="3" width="11.1796875" style="1" customWidth="1"/>
    <col min="4" max="4" width="11.7265625" style="1" customWidth="1"/>
    <col min="5" max="5" width="9" style="1" customWidth="1"/>
    <col min="6" max="6" width="10.54296875" style="1" customWidth="1"/>
    <col min="7" max="16384" width="9.1796875" style="1"/>
  </cols>
  <sheetData>
    <row r="1" spans="2:6" ht="16.5" customHeight="1" x14ac:dyDescent="0.3">
      <c r="B1" s="228" t="s">
        <v>49</v>
      </c>
      <c r="C1" s="228"/>
      <c r="D1" s="228"/>
      <c r="E1" s="228"/>
      <c r="F1" s="228"/>
    </row>
    <row r="2" spans="2:6" x14ac:dyDescent="0.3">
      <c r="B2" s="274" t="s">
        <v>142</v>
      </c>
      <c r="C2" s="274"/>
      <c r="D2" s="274"/>
      <c r="E2" s="274"/>
      <c r="F2" s="274"/>
    </row>
    <row r="3" spans="2:6" x14ac:dyDescent="0.3">
      <c r="B3" s="273" t="s">
        <v>228</v>
      </c>
      <c r="C3" s="273"/>
      <c r="D3" s="273"/>
      <c r="E3" s="273"/>
      <c r="F3" s="273"/>
    </row>
    <row r="4" spans="2:6" ht="24.75" customHeight="1" x14ac:dyDescent="0.3">
      <c r="B4" s="270" t="s">
        <v>0</v>
      </c>
      <c r="C4" s="271" t="s">
        <v>141</v>
      </c>
      <c r="D4" s="271"/>
      <c r="E4" s="272" t="s">
        <v>143</v>
      </c>
      <c r="F4" s="272"/>
    </row>
    <row r="5" spans="2:6" x14ac:dyDescent="0.3">
      <c r="B5" s="270"/>
      <c r="C5" s="79">
        <v>2021</v>
      </c>
      <c r="D5" s="79">
        <v>2022</v>
      </c>
      <c r="E5" s="126" t="s">
        <v>29</v>
      </c>
      <c r="F5" s="97" t="s">
        <v>30</v>
      </c>
    </row>
    <row r="6" spans="2:6" x14ac:dyDescent="0.3">
      <c r="B6" s="121" t="s">
        <v>1</v>
      </c>
      <c r="C6" s="68">
        <v>90915</v>
      </c>
      <c r="D6" s="68">
        <v>91760</v>
      </c>
      <c r="E6" s="75">
        <v>845</v>
      </c>
      <c r="F6" s="106">
        <v>9.2943958642688219E-3</v>
      </c>
    </row>
    <row r="7" spans="2:6" x14ac:dyDescent="0.3">
      <c r="B7" s="121" t="s">
        <v>2</v>
      </c>
      <c r="C7" s="68">
        <v>92741</v>
      </c>
      <c r="D7" s="68"/>
      <c r="E7" s="75"/>
      <c r="F7" s="106"/>
    </row>
    <row r="8" spans="2:6" x14ac:dyDescent="0.3">
      <c r="B8" s="121" t="s">
        <v>3</v>
      </c>
      <c r="C8" s="68">
        <v>94551</v>
      </c>
      <c r="D8" s="68"/>
      <c r="E8" s="75"/>
      <c r="F8" s="106"/>
    </row>
    <row r="9" spans="2:6" x14ac:dyDescent="0.3">
      <c r="B9" s="121" t="s">
        <v>4</v>
      </c>
      <c r="C9" s="68">
        <v>96243</v>
      </c>
      <c r="D9" s="68"/>
      <c r="E9" s="75"/>
      <c r="F9" s="106"/>
    </row>
    <row r="10" spans="2:6" x14ac:dyDescent="0.3">
      <c r="B10" s="121" t="s">
        <v>5</v>
      </c>
      <c r="C10" s="68">
        <v>97868</v>
      </c>
      <c r="D10" s="68"/>
      <c r="E10" s="75"/>
      <c r="F10" s="106"/>
    </row>
    <row r="11" spans="2:6" x14ac:dyDescent="0.3">
      <c r="B11" s="121" t="s">
        <v>6</v>
      </c>
      <c r="C11" s="68">
        <v>98635</v>
      </c>
      <c r="D11" s="127"/>
      <c r="E11" s="75"/>
      <c r="F11" s="134"/>
    </row>
    <row r="12" spans="2:6" x14ac:dyDescent="0.3">
      <c r="B12" s="121" t="s">
        <v>7</v>
      </c>
      <c r="C12" s="68">
        <v>99705</v>
      </c>
      <c r="D12" s="127"/>
      <c r="E12" s="75"/>
      <c r="F12" s="134"/>
    </row>
    <row r="13" spans="2:6" x14ac:dyDescent="0.3">
      <c r="B13" s="121" t="s">
        <v>8</v>
      </c>
      <c r="C13" s="68">
        <v>100512</v>
      </c>
      <c r="D13" s="127"/>
      <c r="E13" s="75"/>
      <c r="F13" s="134"/>
    </row>
    <row r="14" spans="2:6" x14ac:dyDescent="0.3">
      <c r="B14" s="121" t="s">
        <v>9</v>
      </c>
      <c r="C14" s="68">
        <v>101257</v>
      </c>
      <c r="D14" s="127"/>
      <c r="E14" s="75"/>
      <c r="F14" s="134"/>
    </row>
    <row r="15" spans="2:6" x14ac:dyDescent="0.3">
      <c r="B15" s="121" t="s">
        <v>10</v>
      </c>
      <c r="C15" s="68">
        <v>102077</v>
      </c>
      <c r="D15" s="127"/>
      <c r="E15" s="75"/>
      <c r="F15" s="134"/>
    </row>
    <row r="16" spans="2:6" x14ac:dyDescent="0.3">
      <c r="B16" s="121" t="s">
        <v>11</v>
      </c>
      <c r="C16" s="68">
        <v>102903</v>
      </c>
      <c r="D16" s="127"/>
      <c r="E16" s="75"/>
      <c r="F16" s="134"/>
    </row>
    <row r="17" spans="2:11" x14ac:dyDescent="0.3">
      <c r="B17" s="121" t="s">
        <v>12</v>
      </c>
      <c r="C17" s="68">
        <v>103310</v>
      </c>
      <c r="D17" s="127"/>
      <c r="E17" s="75"/>
      <c r="F17" s="134"/>
      <c r="G17" s="12"/>
      <c r="H17" s="12"/>
      <c r="I17" s="12"/>
      <c r="J17" s="12"/>
      <c r="K17" s="12"/>
    </row>
    <row r="18" spans="2:11" ht="43.5" customHeight="1" x14ac:dyDescent="0.3">
      <c r="B18" s="226" t="s">
        <v>204</v>
      </c>
      <c r="C18" s="226"/>
      <c r="D18" s="226"/>
      <c r="E18" s="226"/>
      <c r="F18" s="226"/>
      <c r="G18" s="177"/>
      <c r="H18" s="177"/>
      <c r="I18" s="177"/>
      <c r="J18" s="177"/>
      <c r="K18" s="12"/>
    </row>
    <row r="19" spans="2:11" ht="30" customHeight="1" x14ac:dyDescent="0.3">
      <c r="B19" s="227" t="s">
        <v>76</v>
      </c>
      <c r="C19" s="227"/>
      <c r="D19" s="227"/>
      <c r="E19" s="227"/>
      <c r="F19" s="227"/>
      <c r="G19" s="177"/>
      <c r="H19" s="177"/>
      <c r="I19" s="177"/>
      <c r="J19" s="176"/>
    </row>
  </sheetData>
  <mergeCells count="8">
    <mergeCell ref="B1:F1"/>
    <mergeCell ref="B4:B5"/>
    <mergeCell ref="C4:D4"/>
    <mergeCell ref="B18:F18"/>
    <mergeCell ref="B19:F19"/>
    <mergeCell ref="E4:F4"/>
    <mergeCell ref="B3:F3"/>
    <mergeCell ref="B2:F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21C6A-A8E5-4084-BD78-F309418DD074}">
  <dimension ref="B1:M41"/>
  <sheetViews>
    <sheetView showGridLines="0" tabSelected="1" workbookViewId="0"/>
  </sheetViews>
  <sheetFormatPr defaultColWidth="9.1796875" defaultRowHeight="13" x14ac:dyDescent="0.3"/>
  <cols>
    <col min="1" max="1" width="9.1796875" style="1"/>
    <col min="2" max="2" width="9.7265625" style="1" bestFit="1" customWidth="1"/>
    <col min="3" max="3" width="11.1796875" style="1" customWidth="1"/>
    <col min="4" max="4" width="12.453125" style="1" bestFit="1" customWidth="1"/>
    <col min="5" max="5" width="10.54296875" style="1" customWidth="1"/>
    <col min="6" max="6" width="8.81640625" style="1" customWidth="1"/>
    <col min="7" max="7" width="10" style="1" bestFit="1" customWidth="1"/>
    <col min="8" max="8" width="9.54296875" style="1" bestFit="1" customWidth="1"/>
    <col min="9" max="9" width="10.7265625" style="1" bestFit="1" customWidth="1"/>
    <col min="10" max="10" width="9.54296875" style="7" customWidth="1"/>
    <col min="11" max="11" width="16" style="1" bestFit="1" customWidth="1"/>
    <col min="12" max="13" width="17" style="39" bestFit="1" customWidth="1"/>
    <col min="14" max="16384" width="9.1796875" style="1"/>
  </cols>
  <sheetData>
    <row r="1" spans="2:11" x14ac:dyDescent="0.3">
      <c r="B1" s="228" t="s">
        <v>18</v>
      </c>
      <c r="C1" s="228"/>
      <c r="D1" s="228"/>
      <c r="E1" s="228"/>
      <c r="F1" s="228"/>
      <c r="G1" s="228"/>
      <c r="H1" s="228"/>
      <c r="I1" s="228"/>
      <c r="J1" s="228"/>
      <c r="K1" s="2"/>
    </row>
    <row r="2" spans="2:11" x14ac:dyDescent="0.3">
      <c r="B2" s="228" t="s">
        <v>77</v>
      </c>
      <c r="C2" s="228"/>
      <c r="D2" s="228"/>
      <c r="E2" s="228"/>
      <c r="F2" s="228"/>
      <c r="G2" s="228"/>
      <c r="H2" s="228"/>
      <c r="I2" s="228"/>
      <c r="J2" s="228"/>
      <c r="K2" s="2"/>
    </row>
    <row r="3" spans="2:11" x14ac:dyDescent="0.3">
      <c r="B3" s="229" t="s">
        <v>229</v>
      </c>
      <c r="C3" s="229"/>
      <c r="D3" s="229"/>
      <c r="E3" s="229"/>
      <c r="F3" s="229"/>
      <c r="G3" s="229"/>
      <c r="H3" s="229"/>
      <c r="I3" s="229"/>
      <c r="J3" s="229"/>
      <c r="K3" s="15"/>
    </row>
    <row r="4" spans="2:11" ht="25.5" customHeight="1" x14ac:dyDescent="0.3">
      <c r="B4" s="232" t="s">
        <v>0</v>
      </c>
      <c r="C4" s="233" t="s">
        <v>99</v>
      </c>
      <c r="D4" s="233"/>
      <c r="E4" s="230" t="s">
        <v>105</v>
      </c>
      <c r="F4" s="231"/>
      <c r="G4" s="233" t="s">
        <v>53</v>
      </c>
      <c r="H4" s="233"/>
      <c r="I4" s="230" t="s">
        <v>106</v>
      </c>
      <c r="J4" s="231"/>
      <c r="K4" s="12"/>
    </row>
    <row r="5" spans="2:11" x14ac:dyDescent="0.3">
      <c r="B5" s="232"/>
      <c r="C5" s="208">
        <v>2021</v>
      </c>
      <c r="D5" s="208">
        <v>2022</v>
      </c>
      <c r="E5" s="155" t="s">
        <v>104</v>
      </c>
      <c r="F5" s="72" t="s">
        <v>30</v>
      </c>
      <c r="G5" s="208">
        <v>2021</v>
      </c>
      <c r="H5" s="208">
        <v>2022</v>
      </c>
      <c r="I5" s="155" t="s">
        <v>104</v>
      </c>
      <c r="J5" s="72" t="s">
        <v>30</v>
      </c>
    </row>
    <row r="6" spans="2:11" x14ac:dyDescent="0.3">
      <c r="B6" s="73" t="s">
        <v>1</v>
      </c>
      <c r="C6" s="74">
        <v>1939305</v>
      </c>
      <c r="D6" s="74">
        <v>2150222</v>
      </c>
      <c r="E6" s="75">
        <v>210917</v>
      </c>
      <c r="F6" s="134">
        <v>0.10875906574778078</v>
      </c>
      <c r="G6" s="74">
        <v>2059538</v>
      </c>
      <c r="H6" s="74">
        <v>2292286</v>
      </c>
      <c r="I6" s="75">
        <v>232748</v>
      </c>
      <c r="J6" s="134">
        <v>0.11300981093818128</v>
      </c>
      <c r="K6" s="19"/>
    </row>
    <row r="7" spans="2:11" x14ac:dyDescent="0.3">
      <c r="B7" s="73" t="s">
        <v>2</v>
      </c>
      <c r="C7" s="74">
        <v>1961885</v>
      </c>
      <c r="D7" s="74"/>
      <c r="E7" s="75"/>
      <c r="F7" s="134"/>
      <c r="G7" s="74">
        <v>2083404</v>
      </c>
      <c r="H7" s="74"/>
      <c r="I7" s="75"/>
      <c r="J7" s="134"/>
      <c r="K7" s="19"/>
    </row>
    <row r="8" spans="2:11" x14ac:dyDescent="0.3">
      <c r="B8" s="73" t="s">
        <v>3</v>
      </c>
      <c r="C8" s="74">
        <v>1974941</v>
      </c>
      <c r="D8" s="74"/>
      <c r="E8" s="75"/>
      <c r="F8" s="134"/>
      <c r="G8" s="74">
        <v>2097700</v>
      </c>
      <c r="H8" s="74"/>
      <c r="I8" s="75"/>
      <c r="J8" s="134"/>
      <c r="K8" s="19"/>
    </row>
    <row r="9" spans="2:11" x14ac:dyDescent="0.3">
      <c r="B9" s="73" t="s">
        <v>4</v>
      </c>
      <c r="C9" s="74">
        <v>2007220</v>
      </c>
      <c r="D9" s="74"/>
      <c r="E9" s="75"/>
      <c r="F9" s="134"/>
      <c r="G9" s="74">
        <v>2133131</v>
      </c>
      <c r="H9" s="74"/>
      <c r="I9" s="75"/>
      <c r="J9" s="134"/>
      <c r="K9" s="19"/>
    </row>
    <row r="10" spans="2:11" x14ac:dyDescent="0.3">
      <c r="B10" s="73" t="s">
        <v>5</v>
      </c>
      <c r="C10" s="74">
        <v>2035721</v>
      </c>
      <c r="D10" s="74"/>
      <c r="E10" s="75"/>
      <c r="F10" s="134"/>
      <c r="G10" s="74">
        <v>2163227</v>
      </c>
      <c r="H10" s="74"/>
      <c r="I10" s="75"/>
      <c r="J10" s="134"/>
      <c r="K10" s="19"/>
    </row>
    <row r="11" spans="2:11" x14ac:dyDescent="0.3">
      <c r="B11" s="73" t="s">
        <v>6</v>
      </c>
      <c r="C11" s="74">
        <v>2051125</v>
      </c>
      <c r="D11" s="74"/>
      <c r="E11" s="75"/>
      <c r="F11" s="134"/>
      <c r="G11" s="74">
        <v>2173768</v>
      </c>
      <c r="H11" s="74"/>
      <c r="I11" s="75"/>
      <c r="J11" s="134"/>
      <c r="K11" s="19"/>
    </row>
    <row r="12" spans="2:11" x14ac:dyDescent="0.3">
      <c r="B12" s="73" t="s">
        <v>7</v>
      </c>
      <c r="C12" s="74">
        <v>2070058</v>
      </c>
      <c r="D12" s="74"/>
      <c r="E12" s="75"/>
      <c r="F12" s="134"/>
      <c r="G12" s="74">
        <v>2200132</v>
      </c>
      <c r="H12" s="74"/>
      <c r="I12" s="75"/>
      <c r="J12" s="134"/>
      <c r="K12" s="19"/>
    </row>
    <row r="13" spans="2:11" x14ac:dyDescent="0.3">
      <c r="B13" s="73" t="s">
        <v>8</v>
      </c>
      <c r="C13" s="74">
        <v>2083659</v>
      </c>
      <c r="D13" s="74"/>
      <c r="E13" s="75"/>
      <c r="F13" s="134"/>
      <c r="G13" s="74">
        <v>2215031</v>
      </c>
      <c r="H13" s="74"/>
      <c r="I13" s="75"/>
      <c r="J13" s="134"/>
    </row>
    <row r="14" spans="2:11" x14ac:dyDescent="0.3">
      <c r="B14" s="73" t="s">
        <v>9</v>
      </c>
      <c r="C14" s="74">
        <v>2101622</v>
      </c>
      <c r="D14" s="74"/>
      <c r="E14" s="75"/>
      <c r="F14" s="134"/>
      <c r="G14" s="74">
        <v>2240134</v>
      </c>
      <c r="H14" s="74"/>
      <c r="I14" s="75"/>
      <c r="J14" s="134"/>
    </row>
    <row r="15" spans="2:11" x14ac:dyDescent="0.3">
      <c r="B15" s="73" t="s">
        <v>10</v>
      </c>
      <c r="C15" s="74">
        <v>2126666</v>
      </c>
      <c r="D15" s="74"/>
      <c r="E15" s="75"/>
      <c r="F15" s="134"/>
      <c r="G15" s="74">
        <v>2273679</v>
      </c>
      <c r="H15" s="74"/>
      <c r="I15" s="75"/>
      <c r="J15" s="134"/>
    </row>
    <row r="16" spans="2:11" x14ac:dyDescent="0.3">
      <c r="B16" s="73" t="s">
        <v>11</v>
      </c>
      <c r="C16" s="74">
        <v>2144437</v>
      </c>
      <c r="D16" s="74"/>
      <c r="E16" s="75"/>
      <c r="F16" s="134"/>
      <c r="G16" s="74">
        <v>2295275</v>
      </c>
      <c r="H16" s="74"/>
      <c r="I16" s="75"/>
      <c r="J16" s="134"/>
    </row>
    <row r="17" spans="2:10" x14ac:dyDescent="0.3">
      <c r="B17" s="73" t="s">
        <v>12</v>
      </c>
      <c r="C17" s="74">
        <v>2166489</v>
      </c>
      <c r="D17" s="74"/>
      <c r="E17" s="75"/>
      <c r="F17" s="134"/>
      <c r="G17" s="74">
        <v>2321249</v>
      </c>
      <c r="H17" s="74"/>
      <c r="I17" s="75"/>
      <c r="J17" s="134"/>
    </row>
    <row r="18" spans="2:10" x14ac:dyDescent="0.3">
      <c r="B18" s="226" t="s">
        <v>204</v>
      </c>
      <c r="C18" s="226"/>
      <c r="D18" s="226"/>
      <c r="E18" s="226"/>
      <c r="F18" s="226"/>
      <c r="G18" s="226"/>
      <c r="H18" s="226"/>
      <c r="I18" s="226"/>
      <c r="J18" s="226"/>
    </row>
    <row r="19" spans="2:10" ht="19.5" customHeight="1" x14ac:dyDescent="0.3">
      <c r="B19" s="227"/>
      <c r="C19" s="227"/>
      <c r="D19" s="227"/>
      <c r="E19" s="227"/>
      <c r="F19" s="227"/>
      <c r="G19" s="227"/>
      <c r="H19" s="227"/>
      <c r="I19" s="227"/>
      <c r="J19" s="227"/>
    </row>
    <row r="20" spans="2:10" x14ac:dyDescent="0.3">
      <c r="B20" s="40" t="s">
        <v>76</v>
      </c>
    </row>
    <row r="24" spans="2:10" x14ac:dyDescent="0.3">
      <c r="E24" s="48"/>
    </row>
    <row r="25" spans="2:10" x14ac:dyDescent="0.3">
      <c r="D25" s="158"/>
      <c r="F25" s="39"/>
      <c r="G25" s="19"/>
    </row>
    <row r="26" spans="2:10" x14ac:dyDescent="0.3">
      <c r="D26" s="158"/>
      <c r="F26" s="39"/>
      <c r="G26" s="19"/>
    </row>
    <row r="27" spans="2:10" x14ac:dyDescent="0.3">
      <c r="D27" s="158"/>
      <c r="F27" s="39"/>
      <c r="G27" s="19"/>
    </row>
    <row r="28" spans="2:10" x14ac:dyDescent="0.3">
      <c r="D28" s="158"/>
      <c r="F28" s="39"/>
      <c r="G28" s="19"/>
    </row>
    <row r="29" spans="2:10" x14ac:dyDescent="0.3">
      <c r="D29" s="158"/>
      <c r="F29" s="39"/>
      <c r="G29" s="19"/>
    </row>
    <row r="30" spans="2:10" x14ac:dyDescent="0.3">
      <c r="D30" s="158"/>
      <c r="F30" s="39"/>
      <c r="G30" s="19"/>
    </row>
    <row r="31" spans="2:10" x14ac:dyDescent="0.3">
      <c r="D31" s="158"/>
      <c r="F31" s="39"/>
      <c r="G31" s="19"/>
    </row>
    <row r="32" spans="2:10" x14ac:dyDescent="0.3">
      <c r="D32" s="158"/>
      <c r="F32" s="39"/>
      <c r="G32" s="19"/>
    </row>
    <row r="33" spans="4:7" x14ac:dyDescent="0.3">
      <c r="D33" s="158"/>
      <c r="F33" s="39"/>
      <c r="G33" s="19"/>
    </row>
    <row r="34" spans="4:7" x14ac:dyDescent="0.3">
      <c r="D34" s="158"/>
      <c r="F34" s="39"/>
      <c r="G34" s="19"/>
    </row>
    <row r="35" spans="4:7" x14ac:dyDescent="0.3">
      <c r="D35" s="158"/>
      <c r="F35" s="39"/>
      <c r="G35" s="19"/>
    </row>
    <row r="36" spans="4:7" x14ac:dyDescent="0.3">
      <c r="D36" s="158"/>
      <c r="F36" s="39"/>
      <c r="G36" s="19"/>
    </row>
    <row r="37" spans="4:7" x14ac:dyDescent="0.3">
      <c r="D37" s="158"/>
      <c r="F37" s="39"/>
      <c r="G37" s="19"/>
    </row>
    <row r="38" spans="4:7" x14ac:dyDescent="0.3">
      <c r="D38" s="158"/>
      <c r="F38" s="39"/>
      <c r="G38" s="19"/>
    </row>
    <row r="39" spans="4:7" x14ac:dyDescent="0.3">
      <c r="D39" s="158"/>
      <c r="F39" s="39"/>
      <c r="G39" s="19"/>
    </row>
    <row r="40" spans="4:7" x14ac:dyDescent="0.3">
      <c r="D40" s="158"/>
      <c r="F40" s="39"/>
      <c r="G40" s="19"/>
    </row>
    <row r="41" spans="4:7" x14ac:dyDescent="0.3">
      <c r="D41" s="158"/>
      <c r="F41" s="39"/>
      <c r="G41" s="19"/>
    </row>
  </sheetData>
  <mergeCells count="9">
    <mergeCell ref="B18:J19"/>
    <mergeCell ref="B1:J1"/>
    <mergeCell ref="B2:J2"/>
    <mergeCell ref="B3:J3"/>
    <mergeCell ref="I4:J4"/>
    <mergeCell ref="B4:B5"/>
    <mergeCell ref="C4:D4"/>
    <mergeCell ref="G4:H4"/>
    <mergeCell ref="E4:F4"/>
  </mergeCells>
  <pageMargins left="0.7" right="0.7" top="0.75" bottom="0.75" header="0.3" footer="0.3"/>
  <pageSetup orientation="portrait" horizontalDpi="4294967295" verticalDpi="4294967295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0718A-9FB7-4588-8269-4CDD82676DA1}">
  <dimension ref="B1:F39"/>
  <sheetViews>
    <sheetView showGridLines="0" workbookViewId="0">
      <selection sqref="A1:XFD1048576"/>
    </sheetView>
  </sheetViews>
  <sheetFormatPr defaultColWidth="9.1796875" defaultRowHeight="13" x14ac:dyDescent="0.3"/>
  <cols>
    <col min="1" max="1" width="9.1796875" style="1"/>
    <col min="2" max="2" width="26.1796875" style="1" customWidth="1"/>
    <col min="3" max="3" width="9.7265625" style="1" bestFit="1" customWidth="1"/>
    <col min="4" max="4" width="14" style="7" bestFit="1" customWidth="1"/>
    <col min="5" max="16384" width="9.1796875" style="1"/>
  </cols>
  <sheetData>
    <row r="1" spans="2:6" x14ac:dyDescent="0.3">
      <c r="B1" s="250" t="s">
        <v>50</v>
      </c>
      <c r="C1" s="250"/>
      <c r="D1" s="250"/>
    </row>
    <row r="2" spans="2:6" x14ac:dyDescent="0.3">
      <c r="B2" s="250" t="s">
        <v>85</v>
      </c>
      <c r="C2" s="250"/>
      <c r="D2" s="250"/>
    </row>
    <row r="3" spans="2:6" x14ac:dyDescent="0.3">
      <c r="B3" s="241" t="s">
        <v>230</v>
      </c>
      <c r="C3" s="241"/>
      <c r="D3" s="241"/>
      <c r="E3" s="35"/>
      <c r="F3" s="35"/>
    </row>
    <row r="4" spans="2:6" ht="21" x14ac:dyDescent="0.3">
      <c r="B4" s="168" t="s">
        <v>15</v>
      </c>
      <c r="C4" s="78" t="s">
        <v>145</v>
      </c>
      <c r="D4" s="66" t="s">
        <v>146</v>
      </c>
    </row>
    <row r="5" spans="2:6" x14ac:dyDescent="0.3">
      <c r="B5" s="122" t="s">
        <v>282</v>
      </c>
      <c r="C5" s="128">
        <v>32150</v>
      </c>
      <c r="D5" s="129">
        <v>0.35037053182214473</v>
      </c>
    </row>
    <row r="6" spans="2:6" x14ac:dyDescent="0.3">
      <c r="B6" s="122" t="s">
        <v>284</v>
      </c>
      <c r="C6" s="128">
        <v>14553</v>
      </c>
      <c r="D6" s="129">
        <v>0.15859851787271143</v>
      </c>
    </row>
    <row r="7" spans="2:6" x14ac:dyDescent="0.3">
      <c r="B7" s="122" t="s">
        <v>285</v>
      </c>
      <c r="C7" s="128">
        <v>14222</v>
      </c>
      <c r="D7" s="129">
        <v>0.15499128160418482</v>
      </c>
    </row>
    <row r="8" spans="2:6" x14ac:dyDescent="0.3">
      <c r="B8" s="122" t="s">
        <v>291</v>
      </c>
      <c r="C8" s="128">
        <v>3472</v>
      </c>
      <c r="D8" s="129">
        <v>3.783783783783784E-2</v>
      </c>
    </row>
    <row r="9" spans="2:6" x14ac:dyDescent="0.3">
      <c r="B9" s="122" t="s">
        <v>286</v>
      </c>
      <c r="C9" s="128">
        <v>3448</v>
      </c>
      <c r="D9" s="129">
        <v>3.7576285963382736E-2</v>
      </c>
    </row>
    <row r="10" spans="2:6" x14ac:dyDescent="0.3">
      <c r="B10" s="122" t="s">
        <v>290</v>
      </c>
      <c r="C10" s="128">
        <v>3226</v>
      </c>
      <c r="D10" s="129">
        <v>3.5156931124673059E-2</v>
      </c>
    </row>
    <row r="11" spans="2:6" x14ac:dyDescent="0.3">
      <c r="B11" s="122" t="s">
        <v>299</v>
      </c>
      <c r="C11" s="128">
        <v>2411</v>
      </c>
      <c r="D11" s="129">
        <v>2.6275065387968612E-2</v>
      </c>
    </row>
    <row r="12" spans="2:6" x14ac:dyDescent="0.3">
      <c r="B12" s="122" t="s">
        <v>292</v>
      </c>
      <c r="C12" s="128">
        <v>2360</v>
      </c>
      <c r="D12" s="129">
        <v>2.5719267654751524E-2</v>
      </c>
    </row>
    <row r="13" spans="2:6" x14ac:dyDescent="0.3">
      <c r="B13" s="122" t="s">
        <v>296</v>
      </c>
      <c r="C13" s="128">
        <v>1857</v>
      </c>
      <c r="D13" s="129">
        <v>2.0237576285963382E-2</v>
      </c>
    </row>
    <row r="14" spans="2:6" x14ac:dyDescent="0.3">
      <c r="B14" s="122" t="s">
        <v>283</v>
      </c>
      <c r="C14" s="128">
        <v>1775</v>
      </c>
      <c r="D14" s="129">
        <v>1.9343940714908456E-2</v>
      </c>
    </row>
    <row r="15" spans="2:6" x14ac:dyDescent="0.3">
      <c r="B15" s="122" t="s">
        <v>288</v>
      </c>
      <c r="C15" s="128">
        <v>1647</v>
      </c>
      <c r="D15" s="129">
        <v>1.7948997384481257E-2</v>
      </c>
    </row>
    <row r="16" spans="2:6" x14ac:dyDescent="0.3">
      <c r="B16" s="122" t="s">
        <v>287</v>
      </c>
      <c r="C16" s="128">
        <v>1320</v>
      </c>
      <c r="D16" s="129">
        <v>1.4385353095030515E-2</v>
      </c>
    </row>
    <row r="17" spans="2:4" x14ac:dyDescent="0.3">
      <c r="B17" s="122" t="s">
        <v>298</v>
      </c>
      <c r="C17" s="128">
        <v>1203</v>
      </c>
      <c r="D17" s="129">
        <v>1.31102877070619E-2</v>
      </c>
    </row>
    <row r="18" spans="2:4" x14ac:dyDescent="0.3">
      <c r="B18" s="122" t="s">
        <v>297</v>
      </c>
      <c r="C18" s="128">
        <v>946</v>
      </c>
      <c r="D18" s="129">
        <v>1.0309503051438535E-2</v>
      </c>
    </row>
    <row r="19" spans="2:4" x14ac:dyDescent="0.3">
      <c r="B19" s="122" t="s">
        <v>302</v>
      </c>
      <c r="C19" s="128">
        <v>818</v>
      </c>
      <c r="D19" s="129">
        <v>8.9145597210113347E-3</v>
      </c>
    </row>
    <row r="20" spans="2:4" x14ac:dyDescent="0.3">
      <c r="B20" s="122" t="s">
        <v>308</v>
      </c>
      <c r="C20" s="128">
        <v>794</v>
      </c>
      <c r="D20" s="129">
        <v>8.6530078465562339E-3</v>
      </c>
    </row>
    <row r="21" spans="2:4" x14ac:dyDescent="0.3">
      <c r="B21" s="122" t="s">
        <v>294</v>
      </c>
      <c r="C21" s="128">
        <v>679</v>
      </c>
      <c r="D21" s="129">
        <v>7.3997384481255448E-3</v>
      </c>
    </row>
    <row r="22" spans="2:4" x14ac:dyDescent="0.3">
      <c r="B22" s="122" t="s">
        <v>303</v>
      </c>
      <c r="C22" s="128">
        <v>632</v>
      </c>
      <c r="D22" s="129">
        <v>6.8875326939843067E-3</v>
      </c>
    </row>
    <row r="23" spans="2:4" x14ac:dyDescent="0.3">
      <c r="B23" s="122" t="s">
        <v>309</v>
      </c>
      <c r="C23" s="128">
        <v>582</v>
      </c>
      <c r="D23" s="129">
        <v>6.3426329555361814E-3</v>
      </c>
    </row>
    <row r="24" spans="2:4" x14ac:dyDescent="0.3">
      <c r="B24" s="122" t="s">
        <v>307</v>
      </c>
      <c r="C24" s="128">
        <v>564</v>
      </c>
      <c r="D24" s="129">
        <v>6.1464690496948558E-3</v>
      </c>
    </row>
    <row r="25" spans="2:4" x14ac:dyDescent="0.3">
      <c r="B25" s="122" t="s">
        <v>289</v>
      </c>
      <c r="C25" s="128">
        <v>551</v>
      </c>
      <c r="D25" s="129">
        <v>6.0047951176983435E-3</v>
      </c>
    </row>
    <row r="26" spans="2:4" x14ac:dyDescent="0.3">
      <c r="B26" s="122" t="s">
        <v>293</v>
      </c>
      <c r="C26" s="128">
        <v>486</v>
      </c>
      <c r="D26" s="129">
        <v>5.2964254577157806E-3</v>
      </c>
    </row>
    <row r="27" spans="2:4" x14ac:dyDescent="0.3">
      <c r="B27" s="122" t="s">
        <v>300</v>
      </c>
      <c r="C27" s="128">
        <v>359</v>
      </c>
      <c r="D27" s="129">
        <v>3.9123801220575412E-3</v>
      </c>
    </row>
    <row r="28" spans="2:4" x14ac:dyDescent="0.3">
      <c r="B28" s="122" t="s">
        <v>295</v>
      </c>
      <c r="C28" s="128">
        <v>346</v>
      </c>
      <c r="D28" s="129">
        <v>3.770706190061029E-3</v>
      </c>
    </row>
    <row r="29" spans="2:4" x14ac:dyDescent="0.3">
      <c r="B29" s="122" t="s">
        <v>301</v>
      </c>
      <c r="C29" s="128">
        <v>318</v>
      </c>
      <c r="D29" s="129">
        <v>3.4655623365300783E-3</v>
      </c>
    </row>
    <row r="30" spans="2:4" x14ac:dyDescent="0.3">
      <c r="B30" s="122" t="s">
        <v>306</v>
      </c>
      <c r="C30" s="128">
        <v>254</v>
      </c>
      <c r="D30" s="129">
        <v>2.7680906713164776E-3</v>
      </c>
    </row>
    <row r="31" spans="2:4" x14ac:dyDescent="0.3">
      <c r="B31" s="122" t="s">
        <v>305</v>
      </c>
      <c r="C31" s="128">
        <v>253</v>
      </c>
      <c r="D31" s="129">
        <v>2.7571926765475154E-3</v>
      </c>
    </row>
    <row r="32" spans="2:4" x14ac:dyDescent="0.3">
      <c r="B32" s="122" t="s">
        <v>313</v>
      </c>
      <c r="C32" s="128">
        <v>191</v>
      </c>
      <c r="D32" s="129">
        <v>2.0815170008718397E-3</v>
      </c>
    </row>
    <row r="33" spans="2:4" x14ac:dyDescent="0.3">
      <c r="B33" s="122" t="s">
        <v>311</v>
      </c>
      <c r="C33" s="128">
        <v>166</v>
      </c>
      <c r="D33" s="129">
        <v>1.8090671316477768E-3</v>
      </c>
    </row>
    <row r="34" spans="2:4" x14ac:dyDescent="0.3">
      <c r="B34" s="122" t="s">
        <v>312</v>
      </c>
      <c r="C34" s="128">
        <v>72</v>
      </c>
      <c r="D34" s="129">
        <v>7.8465562336530077E-4</v>
      </c>
    </row>
    <row r="35" spans="2:4" x14ac:dyDescent="0.3">
      <c r="B35" s="122" t="s">
        <v>310</v>
      </c>
      <c r="C35" s="128">
        <v>57</v>
      </c>
      <c r="D35" s="129">
        <v>6.2118570183086308E-4</v>
      </c>
    </row>
    <row r="36" spans="2:4" x14ac:dyDescent="0.3">
      <c r="B36" s="122" t="s">
        <v>304</v>
      </c>
      <c r="C36" s="128">
        <v>48</v>
      </c>
      <c r="D36" s="129">
        <v>5.2310374891020048E-4</v>
      </c>
    </row>
    <row r="37" spans="2:4" x14ac:dyDescent="0.3">
      <c r="B37" s="123" t="s">
        <v>16</v>
      </c>
      <c r="C37" s="82">
        <v>91760</v>
      </c>
      <c r="D37" s="96">
        <v>1</v>
      </c>
    </row>
    <row r="38" spans="2:4" ht="24" customHeight="1" x14ac:dyDescent="0.3">
      <c r="B38" s="226" t="s">
        <v>58</v>
      </c>
      <c r="C38" s="226"/>
      <c r="D38" s="226"/>
    </row>
    <row r="39" spans="2:4" ht="20.25" customHeight="1" x14ac:dyDescent="0.3">
      <c r="B39" s="227" t="s">
        <v>76</v>
      </c>
      <c r="C39" s="227"/>
      <c r="D39" s="227"/>
    </row>
  </sheetData>
  <mergeCells count="5">
    <mergeCell ref="B1:D1"/>
    <mergeCell ref="B2:D2"/>
    <mergeCell ref="B3:D3"/>
    <mergeCell ref="B38:D38"/>
    <mergeCell ref="B39:D39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13F3A-BA6E-46D9-8C9C-C62A8A457FE0}">
  <dimension ref="B1:L9"/>
  <sheetViews>
    <sheetView showGridLines="0" workbookViewId="0">
      <selection sqref="A1:XFD1048576"/>
    </sheetView>
  </sheetViews>
  <sheetFormatPr defaultColWidth="9.1796875" defaultRowHeight="13" x14ac:dyDescent="0.3"/>
  <cols>
    <col min="1" max="1" width="9.1796875" style="1"/>
    <col min="2" max="2" width="8.54296875" style="1" customWidth="1"/>
    <col min="3" max="3" width="8.26953125" style="1" bestFit="1" customWidth="1"/>
    <col min="4" max="4" width="8.7265625" style="1" bestFit="1" customWidth="1"/>
    <col min="5" max="5" width="8.54296875" style="1" bestFit="1" customWidth="1"/>
    <col min="6" max="6" width="10.453125" style="1" customWidth="1"/>
    <col min="7" max="7" width="8.54296875" style="1" customWidth="1"/>
    <col min="8" max="8" width="8.26953125" style="1" bestFit="1" customWidth="1"/>
    <col min="9" max="9" width="8.7265625" style="1" bestFit="1" customWidth="1"/>
    <col min="10" max="10" width="8.54296875" style="1" bestFit="1" customWidth="1"/>
    <col min="11" max="11" width="6.81640625" style="1" bestFit="1" customWidth="1"/>
    <col min="12" max="12" width="7.54296875" style="1" bestFit="1" customWidth="1"/>
    <col min="13" max="16384" width="9.1796875" style="1"/>
  </cols>
  <sheetData>
    <row r="1" spans="2:12" x14ac:dyDescent="0.3">
      <c r="B1" s="250" t="s">
        <v>51</v>
      </c>
      <c r="C1" s="250"/>
      <c r="D1" s="250"/>
      <c r="E1" s="250"/>
      <c r="F1" s="250"/>
      <c r="G1" s="250"/>
      <c r="H1" s="250"/>
      <c r="I1" s="250"/>
      <c r="J1" s="250"/>
      <c r="K1" s="250"/>
      <c r="L1" s="3"/>
    </row>
    <row r="2" spans="2:12" x14ac:dyDescent="0.3">
      <c r="B2" s="250" t="s">
        <v>96</v>
      </c>
      <c r="C2" s="250"/>
      <c r="D2" s="250"/>
      <c r="E2" s="250"/>
      <c r="F2" s="250"/>
      <c r="G2" s="250"/>
      <c r="H2" s="250"/>
      <c r="I2" s="250"/>
      <c r="J2" s="250"/>
      <c r="K2" s="250"/>
      <c r="L2" s="3"/>
    </row>
    <row r="3" spans="2:12" x14ac:dyDescent="0.3">
      <c r="B3" s="275" t="s">
        <v>230</v>
      </c>
      <c r="C3" s="275"/>
      <c r="D3" s="275"/>
      <c r="E3" s="275"/>
      <c r="F3" s="275"/>
      <c r="G3" s="275"/>
      <c r="H3" s="275"/>
      <c r="I3" s="275"/>
      <c r="J3" s="275"/>
      <c r="K3" s="275"/>
      <c r="L3" s="11"/>
    </row>
    <row r="4" spans="2:12" x14ac:dyDescent="0.3">
      <c r="B4" s="242" t="s">
        <v>148</v>
      </c>
      <c r="C4" s="243"/>
      <c r="D4" s="243"/>
      <c r="E4" s="243"/>
      <c r="F4" s="244"/>
      <c r="G4" s="252" t="s">
        <v>147</v>
      </c>
      <c r="H4" s="252"/>
      <c r="I4" s="252"/>
      <c r="J4" s="252"/>
      <c r="K4" s="252"/>
    </row>
    <row r="5" spans="2:12" ht="21" x14ac:dyDescent="0.3">
      <c r="B5" s="78" t="s">
        <v>73</v>
      </c>
      <c r="C5" s="78" t="s">
        <v>74</v>
      </c>
      <c r="D5" s="78" t="s">
        <v>75</v>
      </c>
      <c r="E5" s="78" t="s">
        <v>125</v>
      </c>
      <c r="F5" s="79" t="s">
        <v>16</v>
      </c>
      <c r="G5" s="84" t="s">
        <v>73</v>
      </c>
      <c r="H5" s="84" t="s">
        <v>74</v>
      </c>
      <c r="I5" s="84" t="s">
        <v>75</v>
      </c>
      <c r="J5" s="84" t="s">
        <v>125</v>
      </c>
      <c r="K5" s="84" t="s">
        <v>16</v>
      </c>
    </row>
    <row r="6" spans="2:12" x14ac:dyDescent="0.3">
      <c r="B6" s="68">
        <v>71129</v>
      </c>
      <c r="C6" s="68">
        <v>16279</v>
      </c>
      <c r="D6" s="68">
        <v>2745</v>
      </c>
      <c r="E6" s="68">
        <v>1607</v>
      </c>
      <c r="F6" s="68">
        <v>91760</v>
      </c>
      <c r="G6" s="98">
        <v>0.7751634699215344</v>
      </c>
      <c r="H6" s="98">
        <v>0.17740845684394072</v>
      </c>
      <c r="I6" s="98">
        <v>2.9914995640802092E-2</v>
      </c>
      <c r="J6" s="98">
        <v>1.7513077593722753E-2</v>
      </c>
      <c r="K6" s="98">
        <v>1</v>
      </c>
    </row>
    <row r="7" spans="2:12" x14ac:dyDescent="0.3">
      <c r="B7" s="40" t="s">
        <v>76</v>
      </c>
      <c r="C7" s="9"/>
      <c r="D7" s="9"/>
    </row>
    <row r="8" spans="2:12" x14ac:dyDescent="0.3">
      <c r="C8" s="24"/>
    </row>
    <row r="9" spans="2:12" x14ac:dyDescent="0.3">
      <c r="C9" s="9"/>
      <c r="D9" s="9"/>
      <c r="E9" s="9"/>
      <c r="F9" s="9"/>
    </row>
  </sheetData>
  <mergeCells count="5">
    <mergeCell ref="B4:F4"/>
    <mergeCell ref="G4:K4"/>
    <mergeCell ref="B2:K2"/>
    <mergeCell ref="B1:K1"/>
    <mergeCell ref="B3:K3"/>
  </mergeCells>
  <pageMargins left="0.7" right="0.7" top="0.75" bottom="0.75" header="0.3" footer="0.3"/>
  <pageSetup orientation="portrait" horizontalDpi="4294967295" verticalDpi="4294967295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F5650-A665-49FD-87FD-9BA7BDC642DF}">
  <dimension ref="B1:D28"/>
  <sheetViews>
    <sheetView showGridLines="0" workbookViewId="0">
      <selection sqref="A1:XFD1048576"/>
    </sheetView>
  </sheetViews>
  <sheetFormatPr defaultColWidth="9.1796875" defaultRowHeight="13" x14ac:dyDescent="0.3"/>
  <cols>
    <col min="1" max="1" width="9.1796875" style="1"/>
    <col min="2" max="2" width="36.1796875" style="1" customWidth="1"/>
    <col min="3" max="3" width="20.81640625" style="1" customWidth="1"/>
    <col min="4" max="4" width="33" style="1" customWidth="1"/>
    <col min="5" max="16384" width="9.1796875" style="1"/>
  </cols>
  <sheetData>
    <row r="1" spans="2:4" x14ac:dyDescent="0.3">
      <c r="B1" s="250" t="s">
        <v>52</v>
      </c>
      <c r="C1" s="250"/>
      <c r="D1" s="250"/>
    </row>
    <row r="2" spans="2:4" x14ac:dyDescent="0.3">
      <c r="B2" s="250" t="s">
        <v>97</v>
      </c>
      <c r="C2" s="250"/>
      <c r="D2" s="250"/>
    </row>
    <row r="3" spans="2:4" x14ac:dyDescent="0.3">
      <c r="B3" s="275" t="s">
        <v>230</v>
      </c>
      <c r="C3" s="275"/>
      <c r="D3" s="275"/>
    </row>
    <row r="4" spans="2:4" x14ac:dyDescent="0.3">
      <c r="B4" s="196" t="s">
        <v>132</v>
      </c>
      <c r="C4" s="197" t="s">
        <v>141</v>
      </c>
      <c r="D4" s="198" t="s">
        <v>144</v>
      </c>
    </row>
    <row r="5" spans="2:4" x14ac:dyDescent="0.3">
      <c r="B5" s="101" t="s">
        <v>260</v>
      </c>
      <c r="C5" s="130">
        <v>77055</v>
      </c>
      <c r="D5" s="131">
        <v>0.83974498692240629</v>
      </c>
    </row>
    <row r="6" spans="2:4" x14ac:dyDescent="0.3">
      <c r="B6" s="121" t="s">
        <v>263</v>
      </c>
      <c r="C6" s="68">
        <v>30824</v>
      </c>
      <c r="D6" s="98">
        <v>0.33591979075850043</v>
      </c>
    </row>
    <row r="7" spans="2:4" x14ac:dyDescent="0.3">
      <c r="B7" s="121" t="s">
        <v>268</v>
      </c>
      <c r="C7" s="68">
        <v>19833</v>
      </c>
      <c r="D7" s="98">
        <v>0.21613993025283348</v>
      </c>
    </row>
    <row r="8" spans="2:4" x14ac:dyDescent="0.3">
      <c r="B8" s="121" t="s">
        <v>266</v>
      </c>
      <c r="C8" s="68">
        <v>5920</v>
      </c>
      <c r="D8" s="98">
        <v>6.4516129032258063E-2</v>
      </c>
    </row>
    <row r="9" spans="2:4" x14ac:dyDescent="0.3">
      <c r="B9" s="121" t="s">
        <v>262</v>
      </c>
      <c r="C9" s="68">
        <v>5347</v>
      </c>
      <c r="D9" s="98">
        <v>5.8271578029642543E-2</v>
      </c>
    </row>
    <row r="10" spans="2:4" x14ac:dyDescent="0.3">
      <c r="B10" s="121" t="s">
        <v>270</v>
      </c>
      <c r="C10" s="68">
        <v>4390</v>
      </c>
      <c r="D10" s="98">
        <v>4.7842197035745423E-2</v>
      </c>
    </row>
    <row r="11" spans="2:4" x14ac:dyDescent="0.3">
      <c r="B11" s="121" t="s">
        <v>271</v>
      </c>
      <c r="C11" s="68">
        <v>3772</v>
      </c>
      <c r="D11" s="98">
        <v>4.1107236268526588E-2</v>
      </c>
    </row>
    <row r="12" spans="2:4" x14ac:dyDescent="0.3">
      <c r="B12" s="121" t="s">
        <v>267</v>
      </c>
      <c r="C12" s="68">
        <v>2986</v>
      </c>
      <c r="D12" s="98">
        <v>3.2541412380122058E-2</v>
      </c>
    </row>
    <row r="13" spans="2:4" x14ac:dyDescent="0.3">
      <c r="B13" s="121" t="s">
        <v>269</v>
      </c>
      <c r="C13" s="68">
        <v>1848</v>
      </c>
      <c r="D13" s="98">
        <v>2.0139494333042719E-2</v>
      </c>
    </row>
    <row r="14" spans="2:4" x14ac:dyDescent="0.3">
      <c r="B14" s="121" t="s">
        <v>264</v>
      </c>
      <c r="C14" s="132">
        <v>1024</v>
      </c>
      <c r="D14" s="98">
        <v>1.1159546643417612E-2</v>
      </c>
    </row>
    <row r="15" spans="2:4" x14ac:dyDescent="0.3">
      <c r="B15" s="121" t="s">
        <v>265</v>
      </c>
      <c r="C15" s="132">
        <v>564</v>
      </c>
      <c r="D15" s="98">
        <v>6.1464690496948558E-3</v>
      </c>
    </row>
    <row r="16" spans="2:4" x14ac:dyDescent="0.3">
      <c r="B16" s="121" t="s">
        <v>261</v>
      </c>
      <c r="C16" s="132">
        <v>547</v>
      </c>
      <c r="D16" s="98">
        <v>5.9612031386224937E-3</v>
      </c>
    </row>
    <row r="17" spans="2:4" x14ac:dyDescent="0.3">
      <c r="B17" s="101" t="s">
        <v>272</v>
      </c>
      <c r="C17" s="130">
        <v>11979</v>
      </c>
      <c r="D17" s="131">
        <v>0.13054707933740192</v>
      </c>
    </row>
    <row r="18" spans="2:4" x14ac:dyDescent="0.3">
      <c r="B18" s="121" t="s">
        <v>275</v>
      </c>
      <c r="C18" s="68">
        <v>5989</v>
      </c>
      <c r="D18" s="98">
        <v>6.5268090671316475E-2</v>
      </c>
    </row>
    <row r="19" spans="2:4" x14ac:dyDescent="0.3">
      <c r="B19" s="121" t="s">
        <v>273</v>
      </c>
      <c r="C19" s="68">
        <v>5907</v>
      </c>
      <c r="D19" s="98">
        <v>6.4374455100261546E-2</v>
      </c>
    </row>
    <row r="20" spans="2:4" x14ac:dyDescent="0.3">
      <c r="B20" s="121" t="s">
        <v>274</v>
      </c>
      <c r="C20" s="132">
        <v>83</v>
      </c>
      <c r="D20" s="98">
        <v>9.045335658238884E-4</v>
      </c>
    </row>
    <row r="21" spans="2:4" x14ac:dyDescent="0.3">
      <c r="B21" s="101" t="s">
        <v>276</v>
      </c>
      <c r="C21" s="130">
        <v>2382</v>
      </c>
      <c r="D21" s="131">
        <v>2.59590235396687E-2</v>
      </c>
    </row>
    <row r="22" spans="2:4" x14ac:dyDescent="0.3">
      <c r="B22" s="121" t="s">
        <v>278</v>
      </c>
      <c r="C22" s="68">
        <v>1125</v>
      </c>
      <c r="D22" s="98">
        <v>1.2260244115082825E-2</v>
      </c>
    </row>
    <row r="23" spans="2:4" x14ac:dyDescent="0.3">
      <c r="B23" s="121" t="s">
        <v>279</v>
      </c>
      <c r="C23" s="132">
        <v>589</v>
      </c>
      <c r="D23" s="98">
        <v>6.4189189189189193E-3</v>
      </c>
    </row>
    <row r="24" spans="2:4" x14ac:dyDescent="0.3">
      <c r="B24" s="121" t="s">
        <v>280</v>
      </c>
      <c r="C24" s="132">
        <v>530</v>
      </c>
      <c r="D24" s="98">
        <v>5.7759372275501307E-3</v>
      </c>
    </row>
    <row r="25" spans="2:4" x14ac:dyDescent="0.3">
      <c r="B25" s="121" t="s">
        <v>277</v>
      </c>
      <c r="C25" s="132">
        <v>138</v>
      </c>
      <c r="D25" s="98">
        <v>1.5039232781168266E-3</v>
      </c>
    </row>
    <row r="26" spans="2:4" x14ac:dyDescent="0.3">
      <c r="B26" s="101" t="s">
        <v>350</v>
      </c>
      <c r="C26" s="133">
        <v>344</v>
      </c>
      <c r="D26" s="131">
        <v>3.7489102005231036E-3</v>
      </c>
    </row>
    <row r="27" spans="2:4" x14ac:dyDescent="0.3">
      <c r="B27" s="123" t="s">
        <v>314</v>
      </c>
      <c r="C27" s="82">
        <v>91760</v>
      </c>
      <c r="D27" s="96">
        <v>1</v>
      </c>
    </row>
    <row r="28" spans="2:4" x14ac:dyDescent="0.3">
      <c r="B28" s="40" t="s">
        <v>76</v>
      </c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E9032-1472-4278-9D49-87FCFD7CC4A8}">
  <dimension ref="B1:G8"/>
  <sheetViews>
    <sheetView showGridLines="0" workbookViewId="0">
      <selection sqref="A1:XFD1048576"/>
    </sheetView>
  </sheetViews>
  <sheetFormatPr defaultColWidth="9.1796875" defaultRowHeight="13" x14ac:dyDescent="0.3"/>
  <cols>
    <col min="1" max="1" width="9.1796875" style="1"/>
    <col min="2" max="2" width="10.7265625" style="1" customWidth="1"/>
    <col min="3" max="3" width="7.453125" style="1" customWidth="1"/>
    <col min="4" max="4" width="7.81640625" style="1" customWidth="1"/>
    <col min="5" max="5" width="9" style="1" customWidth="1"/>
    <col min="6" max="6" width="9.26953125" style="1" customWidth="1"/>
    <col min="7" max="7" width="8.7265625" style="1" customWidth="1"/>
    <col min="8" max="16384" width="9.1796875" style="1"/>
  </cols>
  <sheetData>
    <row r="1" spans="2:7" x14ac:dyDescent="0.3">
      <c r="B1" s="250" t="s">
        <v>55</v>
      </c>
      <c r="C1" s="250"/>
      <c r="D1" s="250"/>
      <c r="E1" s="250"/>
      <c r="F1" s="250"/>
      <c r="G1" s="250"/>
    </row>
    <row r="2" spans="2:7" ht="29.25" customHeight="1" x14ac:dyDescent="0.3">
      <c r="B2" s="249" t="s">
        <v>98</v>
      </c>
      <c r="C2" s="249"/>
      <c r="D2" s="249"/>
      <c r="E2" s="249"/>
      <c r="F2" s="249"/>
      <c r="G2" s="249"/>
    </row>
    <row r="3" spans="2:7" x14ac:dyDescent="0.3">
      <c r="B3" s="254" t="s">
        <v>230</v>
      </c>
      <c r="C3" s="254"/>
      <c r="D3" s="254"/>
      <c r="E3" s="254"/>
      <c r="F3" s="254"/>
      <c r="G3" s="254"/>
    </row>
    <row r="4" spans="2:7" x14ac:dyDescent="0.3">
      <c r="B4" s="278" t="s">
        <v>141</v>
      </c>
      <c r="C4" s="279"/>
      <c r="D4" s="280"/>
      <c r="E4" s="230" t="s">
        <v>144</v>
      </c>
      <c r="F4" s="281"/>
      <c r="G4" s="231"/>
    </row>
    <row r="5" spans="2:7" x14ac:dyDescent="0.3">
      <c r="B5" s="142" t="s">
        <v>149</v>
      </c>
      <c r="C5" s="142" t="s">
        <v>150</v>
      </c>
      <c r="D5" s="142" t="s">
        <v>16</v>
      </c>
      <c r="E5" s="174" t="s">
        <v>149</v>
      </c>
      <c r="F5" s="174" t="s">
        <v>150</v>
      </c>
      <c r="G5" s="175" t="s">
        <v>16</v>
      </c>
    </row>
    <row r="6" spans="2:7" x14ac:dyDescent="0.3">
      <c r="B6" s="75">
        <v>91114</v>
      </c>
      <c r="C6" s="75">
        <v>646</v>
      </c>
      <c r="D6" s="75">
        <v>91760</v>
      </c>
      <c r="E6" s="134">
        <v>0.99295989537925022</v>
      </c>
      <c r="F6" s="134">
        <v>7.0401046207497825E-3</v>
      </c>
      <c r="G6" s="134">
        <v>1</v>
      </c>
    </row>
    <row r="7" spans="2:7" x14ac:dyDescent="0.3">
      <c r="B7" s="276" t="s">
        <v>151</v>
      </c>
      <c r="C7" s="276"/>
      <c r="D7" s="276"/>
      <c r="E7" s="276"/>
      <c r="F7" s="276"/>
      <c r="G7" s="276"/>
    </row>
    <row r="8" spans="2:7" x14ac:dyDescent="0.3">
      <c r="B8" s="277"/>
      <c r="C8" s="277"/>
      <c r="D8" s="277"/>
      <c r="E8" s="277"/>
      <c r="F8" s="277"/>
      <c r="G8" s="277"/>
    </row>
  </sheetData>
  <mergeCells count="6">
    <mergeCell ref="B7:G8"/>
    <mergeCell ref="B4:D4"/>
    <mergeCell ref="E4:G4"/>
    <mergeCell ref="B3:G3"/>
    <mergeCell ref="B1:G1"/>
    <mergeCell ref="B2:G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6B318-0E27-4A30-A8F8-D771CFBB8F55}">
  <dimension ref="B1:G18"/>
  <sheetViews>
    <sheetView showGridLines="0" workbookViewId="0">
      <selection sqref="A1:XFD1048576"/>
    </sheetView>
  </sheetViews>
  <sheetFormatPr defaultColWidth="9.1796875" defaultRowHeight="13" x14ac:dyDescent="0.3"/>
  <cols>
    <col min="1" max="1" width="9.1796875" style="1"/>
    <col min="2" max="2" width="11.453125" style="1" bestFit="1" customWidth="1"/>
    <col min="3" max="3" width="13.1796875" style="1" bestFit="1" customWidth="1"/>
    <col min="4" max="4" width="14.81640625" style="1" bestFit="1" customWidth="1"/>
    <col min="5" max="5" width="14" style="1" bestFit="1" customWidth="1"/>
    <col min="6" max="6" width="10.54296875" style="1" bestFit="1" customWidth="1"/>
    <col min="7" max="7" width="17" style="1" bestFit="1" customWidth="1"/>
    <col min="8" max="16384" width="9.1796875" style="1"/>
  </cols>
  <sheetData>
    <row r="1" spans="2:7" x14ac:dyDescent="0.3">
      <c r="B1" s="250" t="s">
        <v>59</v>
      </c>
      <c r="C1" s="250"/>
      <c r="D1" s="250"/>
      <c r="E1" s="250"/>
      <c r="F1" s="250"/>
    </row>
    <row r="2" spans="2:7" x14ac:dyDescent="0.3">
      <c r="B2" s="250" t="s">
        <v>42</v>
      </c>
      <c r="C2" s="250"/>
      <c r="D2" s="250"/>
      <c r="E2" s="250"/>
      <c r="F2" s="250"/>
    </row>
    <row r="3" spans="2:7" x14ac:dyDescent="0.3">
      <c r="B3" s="254" t="s">
        <v>229</v>
      </c>
      <c r="C3" s="254"/>
      <c r="D3" s="254"/>
      <c r="E3" s="254"/>
      <c r="F3" s="254"/>
    </row>
    <row r="4" spans="2:7" x14ac:dyDescent="0.3">
      <c r="B4" s="270" t="s">
        <v>0</v>
      </c>
      <c r="C4" s="270" t="s">
        <v>152</v>
      </c>
      <c r="D4" s="270"/>
      <c r="E4" s="272" t="s">
        <v>215</v>
      </c>
      <c r="F4" s="272"/>
    </row>
    <row r="5" spans="2:7" x14ac:dyDescent="0.3">
      <c r="B5" s="270"/>
      <c r="C5" s="64">
        <v>2021</v>
      </c>
      <c r="D5" s="64">
        <v>2022</v>
      </c>
      <c r="E5" s="66" t="s">
        <v>104</v>
      </c>
      <c r="F5" s="84" t="s">
        <v>30</v>
      </c>
    </row>
    <row r="6" spans="2:7" x14ac:dyDescent="0.3">
      <c r="B6" s="121" t="s">
        <v>1</v>
      </c>
      <c r="C6" s="69">
        <v>9982948042.9200516</v>
      </c>
      <c r="D6" s="136">
        <v>13015320710.22961</v>
      </c>
      <c r="E6" s="69">
        <v>3032372667.3095589</v>
      </c>
      <c r="F6" s="98">
        <v>0.30375522884346073</v>
      </c>
    </row>
    <row r="7" spans="2:7" x14ac:dyDescent="0.3">
      <c r="B7" s="121" t="s">
        <v>2</v>
      </c>
      <c r="C7" s="69">
        <v>10564911659.819817</v>
      </c>
      <c r="D7" s="136"/>
      <c r="E7" s="69"/>
      <c r="F7" s="98"/>
    </row>
    <row r="8" spans="2:7" x14ac:dyDescent="0.3">
      <c r="B8" s="121" t="s">
        <v>3</v>
      </c>
      <c r="C8" s="69">
        <v>11626053032.300098</v>
      </c>
      <c r="D8" s="136"/>
      <c r="E8" s="69"/>
      <c r="F8" s="98"/>
    </row>
    <row r="9" spans="2:7" x14ac:dyDescent="0.3">
      <c r="B9" s="121" t="s">
        <v>4</v>
      </c>
      <c r="C9" s="69">
        <v>10595860989.160557</v>
      </c>
      <c r="D9" s="136"/>
      <c r="E9" s="69"/>
      <c r="F9" s="98"/>
      <c r="G9" s="39"/>
    </row>
    <row r="10" spans="2:7" x14ac:dyDescent="0.3">
      <c r="B10" s="121" t="s">
        <v>5</v>
      </c>
      <c r="C10" s="69">
        <v>11167697309.450005</v>
      </c>
      <c r="D10" s="136"/>
      <c r="E10" s="69"/>
      <c r="F10" s="98"/>
    </row>
    <row r="11" spans="2:7" x14ac:dyDescent="0.3">
      <c r="B11" s="121" t="s">
        <v>6</v>
      </c>
      <c r="C11" s="69">
        <v>11216137305.349476</v>
      </c>
      <c r="D11" s="136"/>
      <c r="E11" s="69"/>
      <c r="F11" s="98"/>
    </row>
    <row r="12" spans="2:7" x14ac:dyDescent="0.3">
      <c r="B12" s="121" t="s">
        <v>7</v>
      </c>
      <c r="C12" s="69">
        <v>12011214715.490025</v>
      </c>
      <c r="D12" s="136"/>
      <c r="E12" s="69"/>
      <c r="F12" s="98"/>
      <c r="G12" s="38"/>
    </row>
    <row r="13" spans="2:7" x14ac:dyDescent="0.3">
      <c r="B13" s="121" t="s">
        <v>8</v>
      </c>
      <c r="C13" s="69">
        <v>11910019172.410349</v>
      </c>
      <c r="D13" s="136"/>
      <c r="E13" s="69"/>
      <c r="F13" s="98"/>
    </row>
    <row r="14" spans="2:7" x14ac:dyDescent="0.3">
      <c r="B14" s="121" t="s">
        <v>9</v>
      </c>
      <c r="C14" s="69">
        <v>12177040519.952204</v>
      </c>
      <c r="D14" s="136"/>
      <c r="E14" s="69"/>
      <c r="F14" s="98"/>
    </row>
    <row r="15" spans="2:7" x14ac:dyDescent="0.3">
      <c r="B15" s="121" t="s">
        <v>10</v>
      </c>
      <c r="C15" s="69">
        <v>12453881967.942827</v>
      </c>
      <c r="D15" s="136"/>
      <c r="E15" s="69"/>
      <c r="F15" s="98"/>
    </row>
    <row r="16" spans="2:7" x14ac:dyDescent="0.3">
      <c r="B16" s="121" t="s">
        <v>11</v>
      </c>
      <c r="C16" s="69">
        <v>12671605181.641985</v>
      </c>
      <c r="D16" s="136"/>
      <c r="E16" s="69"/>
      <c r="F16" s="98"/>
    </row>
    <row r="17" spans="2:6" x14ac:dyDescent="0.3">
      <c r="B17" s="121" t="s">
        <v>12</v>
      </c>
      <c r="C17" s="69">
        <v>13265158816.899435</v>
      </c>
      <c r="D17" s="136"/>
      <c r="E17" s="69"/>
      <c r="F17" s="98"/>
    </row>
    <row r="18" spans="2:6" x14ac:dyDescent="0.3">
      <c r="B18" s="40" t="s">
        <v>76</v>
      </c>
    </row>
  </sheetData>
  <mergeCells count="6">
    <mergeCell ref="B4:B5"/>
    <mergeCell ref="C4:D4"/>
    <mergeCell ref="E4:F4"/>
    <mergeCell ref="B1:F1"/>
    <mergeCell ref="B2:F2"/>
    <mergeCell ref="B3:F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355B1-05B3-4170-B126-A32338134ECD}">
  <dimension ref="B1:H8"/>
  <sheetViews>
    <sheetView showGridLines="0" workbookViewId="0">
      <selection sqref="A1:XFD1048576"/>
    </sheetView>
  </sheetViews>
  <sheetFormatPr defaultColWidth="9.1796875" defaultRowHeight="13" x14ac:dyDescent="0.3"/>
  <cols>
    <col min="1" max="1" width="9.1796875" style="1"/>
    <col min="2" max="2" width="12" style="1" customWidth="1"/>
    <col min="3" max="3" width="38.26953125" style="1" customWidth="1"/>
    <col min="4" max="4" width="7.81640625" style="1" customWidth="1"/>
    <col min="5" max="5" width="9" style="1" customWidth="1"/>
    <col min="6" max="6" width="9.26953125" style="1" customWidth="1"/>
    <col min="7" max="7" width="8.7265625" style="1" customWidth="1"/>
    <col min="8" max="16384" width="9.1796875" style="1"/>
  </cols>
  <sheetData>
    <row r="1" spans="2:8" x14ac:dyDescent="0.3">
      <c r="B1" s="250" t="s">
        <v>61</v>
      </c>
      <c r="C1" s="250"/>
      <c r="D1" s="3"/>
      <c r="E1" s="3"/>
      <c r="F1" s="3"/>
      <c r="G1" s="3"/>
    </row>
    <row r="2" spans="2:8" x14ac:dyDescent="0.3">
      <c r="B2" s="249" t="s">
        <v>219</v>
      </c>
      <c r="C2" s="249"/>
      <c r="D2" s="10"/>
      <c r="E2" s="10"/>
      <c r="F2" s="10"/>
      <c r="G2" s="10"/>
    </row>
    <row r="3" spans="2:8" ht="14.5" x14ac:dyDescent="0.35">
      <c r="B3" s="254" t="s">
        <v>230</v>
      </c>
      <c r="C3" s="254"/>
      <c r="D3"/>
      <c r="E3"/>
      <c r="F3"/>
      <c r="G3"/>
    </row>
    <row r="4" spans="2:8" ht="14.5" x14ac:dyDescent="0.35">
      <c r="B4" s="194" t="s">
        <v>0</v>
      </c>
      <c r="C4" s="194" t="s">
        <v>218</v>
      </c>
      <c r="D4"/>
      <c r="E4"/>
      <c r="F4"/>
      <c r="G4"/>
      <c r="H4"/>
    </row>
    <row r="5" spans="2:8" ht="14.5" x14ac:dyDescent="0.35">
      <c r="B5" s="209" t="s">
        <v>1</v>
      </c>
      <c r="C5" s="210">
        <v>3530</v>
      </c>
      <c r="D5"/>
      <c r="E5"/>
      <c r="F5"/>
      <c r="G5"/>
      <c r="H5"/>
    </row>
    <row r="6" spans="2:8" ht="14.5" x14ac:dyDescent="0.35">
      <c r="B6" s="211" t="s">
        <v>16</v>
      </c>
      <c r="C6" s="212">
        <v>3530</v>
      </c>
      <c r="D6" s="26"/>
      <c r="E6" s="26"/>
      <c r="F6" s="26"/>
      <c r="G6" s="26"/>
      <c r="H6" s="26"/>
    </row>
    <row r="7" spans="2:8" ht="50.25" customHeight="1" x14ac:dyDescent="0.35">
      <c r="B7" s="283" t="s">
        <v>216</v>
      </c>
      <c r="C7" s="283"/>
      <c r="D7"/>
      <c r="E7"/>
      <c r="F7"/>
      <c r="G7"/>
      <c r="H7"/>
    </row>
    <row r="8" spans="2:8" ht="37.5" customHeight="1" x14ac:dyDescent="0.3">
      <c r="B8" s="282" t="s">
        <v>76</v>
      </c>
      <c r="C8" s="282"/>
    </row>
  </sheetData>
  <mergeCells count="5">
    <mergeCell ref="B8:C8"/>
    <mergeCell ref="B1:C1"/>
    <mergeCell ref="B2:C2"/>
    <mergeCell ref="B3:C3"/>
    <mergeCell ref="B7:C7"/>
  </mergeCells>
  <pageMargins left="0.7" right="0.7" top="0.75" bottom="0.75" header="0.3" footer="0.3"/>
  <pageSetup orientation="portrait" horizontalDpi="4294967295" verticalDpi="4294967295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72CA5-635A-4500-8D53-C92CE58F5CAA}">
  <dimension ref="B1:I19"/>
  <sheetViews>
    <sheetView showGridLines="0" workbookViewId="0">
      <selection sqref="A1:XFD1048576"/>
    </sheetView>
  </sheetViews>
  <sheetFormatPr defaultColWidth="9.1796875" defaultRowHeight="13" x14ac:dyDescent="0.3"/>
  <cols>
    <col min="1" max="1" width="9.1796875" style="1"/>
    <col min="2" max="2" width="37.26953125" style="1" bestFit="1" customWidth="1"/>
    <col min="3" max="3" width="13.1796875" style="1" bestFit="1" customWidth="1"/>
    <col min="4" max="4" width="17.54296875" style="1" bestFit="1" customWidth="1"/>
    <col min="5" max="5" width="9.7265625" style="1" bestFit="1" customWidth="1"/>
    <col min="6" max="6" width="37.26953125" style="1" bestFit="1" customWidth="1"/>
    <col min="7" max="7" width="13.81640625" style="1" bestFit="1" customWidth="1"/>
    <col min="8" max="16384" width="9.1796875" style="1"/>
  </cols>
  <sheetData>
    <row r="1" spans="2:9" x14ac:dyDescent="0.3">
      <c r="B1" s="250" t="s">
        <v>62</v>
      </c>
      <c r="C1" s="250"/>
      <c r="D1" s="250"/>
      <c r="E1" s="250"/>
      <c r="F1" s="3"/>
    </row>
    <row r="2" spans="2:9" x14ac:dyDescent="0.3">
      <c r="B2" s="250" t="s">
        <v>43</v>
      </c>
      <c r="C2" s="250"/>
      <c r="D2" s="250"/>
      <c r="E2" s="250"/>
      <c r="F2" s="3"/>
    </row>
    <row r="3" spans="2:9" x14ac:dyDescent="0.3">
      <c r="B3" s="254" t="s">
        <v>230</v>
      </c>
      <c r="C3" s="254"/>
      <c r="D3" s="254"/>
      <c r="E3" s="254"/>
      <c r="F3" s="11"/>
    </row>
    <row r="4" spans="2:9" ht="30" customHeight="1" x14ac:dyDescent="0.3">
      <c r="B4" s="87" t="s">
        <v>154</v>
      </c>
      <c r="C4" s="78" t="s">
        <v>153</v>
      </c>
      <c r="D4" s="78" t="s">
        <v>155</v>
      </c>
      <c r="E4" s="78" t="s">
        <v>141</v>
      </c>
      <c r="F4" s="12"/>
    </row>
    <row r="5" spans="2:9" x14ac:dyDescent="0.3">
      <c r="B5" s="80" t="s">
        <v>337</v>
      </c>
      <c r="C5" s="137">
        <v>6762315219.2200127</v>
      </c>
      <c r="D5" s="138">
        <v>35076</v>
      </c>
      <c r="E5" s="138">
        <v>27172</v>
      </c>
    </row>
    <row r="6" spans="2:9" x14ac:dyDescent="0.3">
      <c r="B6" s="80" t="s">
        <v>338</v>
      </c>
      <c r="C6" s="137">
        <v>3572930509.6599936</v>
      </c>
      <c r="D6" s="138">
        <v>32265</v>
      </c>
      <c r="E6" s="138">
        <v>26563</v>
      </c>
    </row>
    <row r="7" spans="2:9" x14ac:dyDescent="0.3">
      <c r="B7" s="80" t="s">
        <v>339</v>
      </c>
      <c r="C7" s="69">
        <v>1841343258.46</v>
      </c>
      <c r="D7" s="68">
        <v>19993</v>
      </c>
      <c r="E7" s="68">
        <v>16457</v>
      </c>
    </row>
    <row r="8" spans="2:9" x14ac:dyDescent="0.3">
      <c r="B8" s="80" t="s">
        <v>340</v>
      </c>
      <c r="C8" s="69">
        <v>261555645.76000029</v>
      </c>
      <c r="D8" s="68">
        <v>1195</v>
      </c>
      <c r="E8" s="68">
        <v>996</v>
      </c>
      <c r="F8" s="25"/>
      <c r="G8" s="23"/>
      <c r="H8" s="24"/>
      <c r="I8" s="24"/>
    </row>
    <row r="9" spans="2:9" x14ac:dyDescent="0.3">
      <c r="B9" s="80" t="s">
        <v>341</v>
      </c>
      <c r="C9" s="69">
        <v>203086098.61000001</v>
      </c>
      <c r="D9" s="68">
        <v>84</v>
      </c>
      <c r="E9" s="132">
        <v>69</v>
      </c>
      <c r="F9" s="25"/>
      <c r="G9" s="23"/>
      <c r="H9" s="24"/>
      <c r="I9" s="24"/>
    </row>
    <row r="10" spans="2:9" x14ac:dyDescent="0.3">
      <c r="B10" s="80" t="s">
        <v>342</v>
      </c>
      <c r="C10" s="69">
        <v>155720104.03999969</v>
      </c>
      <c r="D10" s="68">
        <v>2879</v>
      </c>
      <c r="E10" s="68">
        <v>2452</v>
      </c>
      <c r="F10" s="25"/>
      <c r="G10" s="23"/>
      <c r="H10" s="24"/>
      <c r="I10" s="24"/>
    </row>
    <row r="11" spans="2:9" x14ac:dyDescent="0.3">
      <c r="B11" s="80" t="s">
        <v>343</v>
      </c>
      <c r="C11" s="69">
        <v>39677742.749999985</v>
      </c>
      <c r="D11" s="132">
        <v>294</v>
      </c>
      <c r="E11" s="132">
        <v>265</v>
      </c>
      <c r="F11" s="25"/>
      <c r="G11" s="23"/>
      <c r="H11" s="24"/>
      <c r="I11" s="24"/>
    </row>
    <row r="12" spans="2:9" x14ac:dyDescent="0.3">
      <c r="B12" s="80" t="s">
        <v>344</v>
      </c>
      <c r="C12" s="69">
        <v>39003021.019999981</v>
      </c>
      <c r="D12" s="132">
        <v>242</v>
      </c>
      <c r="E12" s="132">
        <v>208</v>
      </c>
      <c r="F12" s="25"/>
      <c r="G12" s="23"/>
      <c r="H12" s="24"/>
      <c r="I12" s="24"/>
    </row>
    <row r="13" spans="2:9" x14ac:dyDescent="0.3">
      <c r="B13" s="80" t="s">
        <v>345</v>
      </c>
      <c r="C13" s="69">
        <v>37997293.739999942</v>
      </c>
      <c r="D13" s="132">
        <v>344</v>
      </c>
      <c r="E13" s="132">
        <v>297</v>
      </c>
      <c r="F13" s="25"/>
      <c r="G13" s="23"/>
      <c r="H13" s="24"/>
      <c r="I13" s="24"/>
    </row>
    <row r="14" spans="2:9" x14ac:dyDescent="0.3">
      <c r="B14" s="80" t="s">
        <v>346</v>
      </c>
      <c r="C14" s="69">
        <v>32417547.210000008</v>
      </c>
      <c r="D14" s="132">
        <v>350</v>
      </c>
      <c r="E14" s="132">
        <v>247</v>
      </c>
      <c r="F14" s="25"/>
      <c r="G14" s="23"/>
      <c r="H14" s="24"/>
      <c r="I14" s="24"/>
    </row>
    <row r="15" spans="2:9" x14ac:dyDescent="0.3">
      <c r="B15" s="80" t="s">
        <v>347</v>
      </c>
      <c r="C15" s="69">
        <v>32042557.830000035</v>
      </c>
      <c r="D15" s="132">
        <v>484</v>
      </c>
      <c r="E15" s="132">
        <v>397</v>
      </c>
      <c r="F15" s="25"/>
      <c r="G15" s="23"/>
      <c r="H15" s="24"/>
      <c r="I15" s="24"/>
    </row>
    <row r="16" spans="2:9" x14ac:dyDescent="0.3">
      <c r="B16" s="80" t="s">
        <v>348</v>
      </c>
      <c r="C16" s="69">
        <v>25821008.780000009</v>
      </c>
      <c r="D16" s="132">
        <v>211</v>
      </c>
      <c r="E16" s="132">
        <v>176</v>
      </c>
      <c r="F16" s="25"/>
      <c r="G16" s="23"/>
      <c r="H16" s="24"/>
      <c r="I16" s="24"/>
    </row>
    <row r="17" spans="2:9" x14ac:dyDescent="0.3">
      <c r="B17" s="80" t="s">
        <v>349</v>
      </c>
      <c r="C17" s="69">
        <v>11410703.149999974</v>
      </c>
      <c r="D17" s="132">
        <v>582</v>
      </c>
      <c r="E17" s="132">
        <v>505</v>
      </c>
      <c r="F17" s="25"/>
      <c r="G17" s="23"/>
      <c r="H17" s="24"/>
      <c r="I17" s="24"/>
    </row>
    <row r="18" spans="2:9" x14ac:dyDescent="0.3">
      <c r="B18" s="81" t="s">
        <v>336</v>
      </c>
      <c r="C18" s="83">
        <v>13015320710.230007</v>
      </c>
      <c r="D18" s="82">
        <v>93999</v>
      </c>
      <c r="E18" s="82">
        <v>74709</v>
      </c>
    </row>
    <row r="19" spans="2:9" x14ac:dyDescent="0.3">
      <c r="B19" s="40"/>
    </row>
  </sheetData>
  <mergeCells count="3">
    <mergeCell ref="B1:E1"/>
    <mergeCell ref="B2:E2"/>
    <mergeCell ref="B3:E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43FB2-ED7F-4545-943B-6E577E46AFFD}">
  <dimension ref="B1:E28"/>
  <sheetViews>
    <sheetView showGridLines="0" workbookViewId="0">
      <selection sqref="A1:XFD1048576"/>
    </sheetView>
  </sheetViews>
  <sheetFormatPr defaultColWidth="9.1796875" defaultRowHeight="13" x14ac:dyDescent="0.3"/>
  <cols>
    <col min="1" max="1" width="9.1796875" style="1"/>
    <col min="2" max="2" width="37.1796875" style="1" bestFit="1" customWidth="1"/>
    <col min="3" max="3" width="18" style="1" customWidth="1"/>
    <col min="4" max="4" width="17.26953125" style="1" customWidth="1"/>
    <col min="5" max="5" width="11" style="1" customWidth="1"/>
    <col min="6" max="16384" width="9.1796875" style="1"/>
  </cols>
  <sheetData>
    <row r="1" spans="2:5" x14ac:dyDescent="0.3">
      <c r="B1" s="250" t="s">
        <v>63</v>
      </c>
      <c r="C1" s="250"/>
      <c r="D1" s="250"/>
      <c r="E1" s="250"/>
    </row>
    <row r="2" spans="2:5" x14ac:dyDescent="0.3">
      <c r="B2" s="250" t="s">
        <v>44</v>
      </c>
      <c r="C2" s="250"/>
      <c r="D2" s="250"/>
      <c r="E2" s="250"/>
    </row>
    <row r="3" spans="2:5" x14ac:dyDescent="0.3">
      <c r="B3" s="254" t="s">
        <v>230</v>
      </c>
      <c r="C3" s="254"/>
      <c r="D3" s="254"/>
      <c r="E3" s="254"/>
    </row>
    <row r="4" spans="2:5" ht="21" x14ac:dyDescent="0.3">
      <c r="B4" s="87" t="s">
        <v>132</v>
      </c>
      <c r="C4" s="79" t="s">
        <v>153</v>
      </c>
      <c r="D4" s="78" t="s">
        <v>155</v>
      </c>
      <c r="E4" s="78" t="s">
        <v>141</v>
      </c>
    </row>
    <row r="5" spans="2:5" x14ac:dyDescent="0.3">
      <c r="B5" s="101" t="s">
        <v>260</v>
      </c>
      <c r="C5" s="103">
        <v>10874490937.36001</v>
      </c>
      <c r="D5" s="103">
        <v>78947</v>
      </c>
      <c r="E5" s="103">
        <v>62862</v>
      </c>
    </row>
    <row r="6" spans="2:5" x14ac:dyDescent="0.3">
      <c r="B6" s="80" t="s">
        <v>261</v>
      </c>
      <c r="C6" s="86">
        <v>4618753214.1300011</v>
      </c>
      <c r="D6" s="85">
        <v>1118</v>
      </c>
      <c r="E6" s="85">
        <v>357</v>
      </c>
    </row>
    <row r="7" spans="2:5" x14ac:dyDescent="0.3">
      <c r="B7" s="80" t="s">
        <v>262</v>
      </c>
      <c r="C7" s="86">
        <v>192673209.73000005</v>
      </c>
      <c r="D7" s="85">
        <v>5318</v>
      </c>
      <c r="E7" s="85">
        <v>4415</v>
      </c>
    </row>
    <row r="8" spans="2:5" x14ac:dyDescent="0.3">
      <c r="B8" s="80" t="s">
        <v>263</v>
      </c>
      <c r="C8" s="86">
        <v>1754618931.1800001</v>
      </c>
      <c r="D8" s="85">
        <v>30768</v>
      </c>
      <c r="E8" s="85">
        <v>25414</v>
      </c>
    </row>
    <row r="9" spans="2:5" x14ac:dyDescent="0.3">
      <c r="B9" s="80" t="s">
        <v>264</v>
      </c>
      <c r="C9" s="86">
        <v>360882347.45000046</v>
      </c>
      <c r="D9" s="85">
        <v>1044</v>
      </c>
      <c r="E9" s="85">
        <v>862</v>
      </c>
    </row>
    <row r="10" spans="2:5" x14ac:dyDescent="0.3">
      <c r="B10" s="80" t="s">
        <v>265</v>
      </c>
      <c r="C10" s="86">
        <v>139567353.78000006</v>
      </c>
      <c r="D10" s="85">
        <v>536</v>
      </c>
      <c r="E10" s="85">
        <v>465</v>
      </c>
    </row>
    <row r="11" spans="2:5" x14ac:dyDescent="0.3">
      <c r="B11" s="80" t="s">
        <v>266</v>
      </c>
      <c r="C11" s="86">
        <v>517822772.77000123</v>
      </c>
      <c r="D11" s="85">
        <v>6456</v>
      </c>
      <c r="E11" s="85">
        <v>4684</v>
      </c>
    </row>
    <row r="12" spans="2:5" x14ac:dyDescent="0.3">
      <c r="B12" s="80" t="s">
        <v>267</v>
      </c>
      <c r="C12" s="86">
        <v>797326596.6400013</v>
      </c>
      <c r="D12" s="85">
        <v>3093</v>
      </c>
      <c r="E12" s="85">
        <v>2532</v>
      </c>
    </row>
    <row r="13" spans="2:5" x14ac:dyDescent="0.3">
      <c r="B13" s="80" t="s">
        <v>268</v>
      </c>
      <c r="C13" s="86">
        <v>1352726942.6600008</v>
      </c>
      <c r="D13" s="85">
        <v>20785</v>
      </c>
      <c r="E13" s="85">
        <v>16025</v>
      </c>
    </row>
    <row r="14" spans="2:5" x14ac:dyDescent="0.3">
      <c r="B14" s="80" t="s">
        <v>269</v>
      </c>
      <c r="C14" s="86">
        <v>293808064.48000056</v>
      </c>
      <c r="D14" s="85">
        <v>1807</v>
      </c>
      <c r="E14" s="85">
        <v>1472</v>
      </c>
    </row>
    <row r="15" spans="2:5" x14ac:dyDescent="0.3">
      <c r="B15" s="80" t="s">
        <v>270</v>
      </c>
      <c r="C15" s="86">
        <v>375872203.13000077</v>
      </c>
      <c r="D15" s="85">
        <v>4306</v>
      </c>
      <c r="E15" s="85">
        <v>3593</v>
      </c>
    </row>
    <row r="16" spans="2:5" x14ac:dyDescent="0.3">
      <c r="B16" s="80" t="s">
        <v>271</v>
      </c>
      <c r="C16" s="86">
        <v>470439301.41000092</v>
      </c>
      <c r="D16" s="85">
        <v>3716</v>
      </c>
      <c r="E16" s="85">
        <v>3043</v>
      </c>
    </row>
    <row r="17" spans="2:5" x14ac:dyDescent="0.3">
      <c r="B17" s="101" t="s">
        <v>272</v>
      </c>
      <c r="C17" s="103">
        <v>1946776466.55</v>
      </c>
      <c r="D17" s="103">
        <v>12217</v>
      </c>
      <c r="E17" s="103">
        <v>9626</v>
      </c>
    </row>
    <row r="18" spans="2:5" x14ac:dyDescent="0.3">
      <c r="B18" s="80" t="s">
        <v>273</v>
      </c>
      <c r="C18" s="86">
        <v>338791107.34999996</v>
      </c>
      <c r="D18" s="85">
        <v>6050</v>
      </c>
      <c r="E18" s="85">
        <v>4629</v>
      </c>
    </row>
    <row r="19" spans="2:5" x14ac:dyDescent="0.3">
      <c r="B19" s="80" t="s">
        <v>274</v>
      </c>
      <c r="C19" s="86">
        <v>86353141.120000035</v>
      </c>
      <c r="D19" s="85">
        <v>88</v>
      </c>
      <c r="E19" s="85">
        <v>68</v>
      </c>
    </row>
    <row r="20" spans="2:5" x14ac:dyDescent="0.3">
      <c r="B20" s="80" t="s">
        <v>275</v>
      </c>
      <c r="C20" s="86">
        <v>1521632218.0799999</v>
      </c>
      <c r="D20" s="85">
        <v>6079</v>
      </c>
      <c r="E20" s="85">
        <v>4929</v>
      </c>
    </row>
    <row r="21" spans="2:5" x14ac:dyDescent="0.3">
      <c r="B21" s="101" t="s">
        <v>276</v>
      </c>
      <c r="C21" s="103">
        <v>186577554.38999993</v>
      </c>
      <c r="D21" s="103">
        <v>2501</v>
      </c>
      <c r="E21" s="103">
        <v>1974</v>
      </c>
    </row>
    <row r="22" spans="2:5" x14ac:dyDescent="0.3">
      <c r="B22" s="121" t="s">
        <v>277</v>
      </c>
      <c r="C22" s="86">
        <v>12790203.979999997</v>
      </c>
      <c r="D22" s="85">
        <v>132</v>
      </c>
      <c r="E22" s="85">
        <v>110</v>
      </c>
    </row>
    <row r="23" spans="2:5" x14ac:dyDescent="0.3">
      <c r="B23" s="121" t="s">
        <v>278</v>
      </c>
      <c r="C23" s="86">
        <v>82003656.969999939</v>
      </c>
      <c r="D23" s="85">
        <v>1205</v>
      </c>
      <c r="E23" s="85">
        <v>933</v>
      </c>
    </row>
    <row r="24" spans="2:5" x14ac:dyDescent="0.3">
      <c r="B24" s="121" t="s">
        <v>279</v>
      </c>
      <c r="C24" s="86">
        <v>64072695.379999965</v>
      </c>
      <c r="D24" s="85">
        <v>630</v>
      </c>
      <c r="E24" s="85">
        <v>505</v>
      </c>
    </row>
    <row r="25" spans="2:5" x14ac:dyDescent="0.3">
      <c r="B25" s="121" t="s">
        <v>280</v>
      </c>
      <c r="C25" s="86">
        <v>27710998.060000021</v>
      </c>
      <c r="D25" s="85">
        <v>534</v>
      </c>
      <c r="E25" s="85">
        <v>426</v>
      </c>
    </row>
    <row r="26" spans="2:5" x14ac:dyDescent="0.3">
      <c r="B26" s="101" t="s">
        <v>335</v>
      </c>
      <c r="C26" s="103">
        <v>7475751.9300000053</v>
      </c>
      <c r="D26" s="102">
        <v>334</v>
      </c>
      <c r="E26" s="102">
        <v>247</v>
      </c>
    </row>
    <row r="27" spans="2:5" x14ac:dyDescent="0.3">
      <c r="B27" s="123" t="s">
        <v>16</v>
      </c>
      <c r="C27" s="95">
        <v>13015320710.230007</v>
      </c>
      <c r="D27" s="94">
        <v>93999</v>
      </c>
      <c r="E27" s="94">
        <v>74709</v>
      </c>
    </row>
    <row r="28" spans="2:5" x14ac:dyDescent="0.3">
      <c r="B28" s="40" t="s">
        <v>76</v>
      </c>
      <c r="C28" s="23"/>
      <c r="E28" s="24"/>
    </row>
  </sheetData>
  <mergeCells count="3">
    <mergeCell ref="B1:E1"/>
    <mergeCell ref="B2:E2"/>
    <mergeCell ref="B3:E3"/>
  </mergeCells>
  <pageMargins left="0.7" right="0.7" top="0.75" bottom="0.75" header="0.3" footer="0.3"/>
  <pageSetup orientation="portrait" horizontalDpi="4294967295" verticalDpi="4294967295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F1E7D-3AF1-4384-AF08-E5A50C53C40A}">
  <dimension ref="B1:G21"/>
  <sheetViews>
    <sheetView showGridLines="0" workbookViewId="0">
      <selection sqref="A1:XFD1048576"/>
    </sheetView>
  </sheetViews>
  <sheetFormatPr defaultColWidth="9.1796875" defaultRowHeight="13" x14ac:dyDescent="0.3"/>
  <cols>
    <col min="1" max="1" width="9.1796875" style="1"/>
    <col min="2" max="2" width="41" style="1" bestFit="1" customWidth="1"/>
    <col min="3" max="3" width="13.26953125" style="1" bestFit="1" customWidth="1"/>
    <col min="4" max="4" width="12.1796875" style="1" bestFit="1" customWidth="1"/>
    <col min="5" max="5" width="14" style="1" customWidth="1"/>
    <col min="6" max="6" width="10" style="1" bestFit="1" customWidth="1"/>
    <col min="7" max="7" width="16.81640625" style="1" bestFit="1" customWidth="1"/>
    <col min="8" max="8" width="36.81640625" style="1" bestFit="1" customWidth="1"/>
    <col min="9" max="10" width="13.81640625" style="1" bestFit="1" customWidth="1"/>
    <col min="11" max="11" width="12.26953125" style="1" bestFit="1" customWidth="1"/>
    <col min="12" max="12" width="10.26953125" style="1" bestFit="1" customWidth="1"/>
    <col min="13" max="13" width="13.81640625" style="1" bestFit="1" customWidth="1"/>
    <col min="14" max="16384" width="9.1796875" style="1"/>
  </cols>
  <sheetData>
    <row r="1" spans="2:7" x14ac:dyDescent="0.3">
      <c r="B1" s="250" t="s">
        <v>64</v>
      </c>
      <c r="C1" s="250"/>
      <c r="D1" s="250"/>
      <c r="E1" s="250"/>
      <c r="F1" s="250"/>
      <c r="G1" s="250"/>
    </row>
    <row r="2" spans="2:7" x14ac:dyDescent="0.3">
      <c r="B2" s="250" t="s">
        <v>192</v>
      </c>
      <c r="C2" s="250"/>
      <c r="D2" s="250"/>
      <c r="E2" s="250"/>
      <c r="F2" s="250"/>
      <c r="G2" s="250"/>
    </row>
    <row r="3" spans="2:7" x14ac:dyDescent="0.3">
      <c r="B3" s="250" t="s">
        <v>57</v>
      </c>
      <c r="C3" s="250"/>
      <c r="D3" s="250"/>
      <c r="E3" s="250"/>
      <c r="F3" s="250"/>
      <c r="G3" s="250"/>
    </row>
    <row r="4" spans="2:7" x14ac:dyDescent="0.3">
      <c r="B4" s="254" t="s">
        <v>230</v>
      </c>
      <c r="C4" s="254"/>
      <c r="D4" s="254"/>
      <c r="E4" s="254"/>
      <c r="F4" s="254"/>
      <c r="G4" s="254"/>
    </row>
    <row r="5" spans="2:7" x14ac:dyDescent="0.3">
      <c r="B5" s="87" t="s">
        <v>154</v>
      </c>
      <c r="C5" s="79" t="s">
        <v>180</v>
      </c>
      <c r="D5" s="79" t="s">
        <v>181</v>
      </c>
      <c r="E5" s="78" t="s">
        <v>182</v>
      </c>
      <c r="F5" s="79" t="s">
        <v>183</v>
      </c>
      <c r="G5" s="78" t="s">
        <v>184</v>
      </c>
    </row>
    <row r="6" spans="2:7" x14ac:dyDescent="0.3">
      <c r="B6" s="121" t="s">
        <v>337</v>
      </c>
      <c r="C6" s="137">
        <v>4463468387.7899933</v>
      </c>
      <c r="D6" s="137">
        <v>1873963604.919997</v>
      </c>
      <c r="E6" s="137">
        <v>421401014.69000089</v>
      </c>
      <c r="F6" s="137">
        <v>3482211.82</v>
      </c>
      <c r="G6" s="137">
        <v>6762315219.2200127</v>
      </c>
    </row>
    <row r="7" spans="2:7" x14ac:dyDescent="0.3">
      <c r="B7" s="121" t="s">
        <v>338</v>
      </c>
      <c r="C7" s="137">
        <v>2514429592.5799918</v>
      </c>
      <c r="D7" s="137">
        <v>978123517.99999774</v>
      </c>
      <c r="E7" s="137">
        <v>77933921.950000137</v>
      </c>
      <c r="F7" s="137">
        <v>2443477.13</v>
      </c>
      <c r="G7" s="137">
        <v>3572930509.6599936</v>
      </c>
    </row>
    <row r="8" spans="2:7" x14ac:dyDescent="0.3">
      <c r="B8" s="121" t="s">
        <v>339</v>
      </c>
      <c r="C8" s="137">
        <v>1296397189.8200002</v>
      </c>
      <c r="D8" s="137">
        <v>504752376.9599992</v>
      </c>
      <c r="E8" s="137">
        <v>38743285.189999983</v>
      </c>
      <c r="F8" s="137">
        <v>1450406.49</v>
      </c>
      <c r="G8" s="137">
        <v>1841343258.46</v>
      </c>
    </row>
    <row r="9" spans="2:7" x14ac:dyDescent="0.3">
      <c r="B9" s="121" t="s">
        <v>340</v>
      </c>
      <c r="C9" s="137">
        <v>184109111.10999998</v>
      </c>
      <c r="D9" s="137">
        <v>72922418.320000023</v>
      </c>
      <c r="E9" s="137">
        <v>4408643.8000000007</v>
      </c>
      <c r="F9" s="137">
        <v>115472.53</v>
      </c>
      <c r="G9" s="137">
        <v>261555645.76000029</v>
      </c>
    </row>
    <row r="10" spans="2:7" x14ac:dyDescent="0.3">
      <c r="B10" s="121" t="s">
        <v>341</v>
      </c>
      <c r="C10" s="137">
        <v>141834704.62</v>
      </c>
      <c r="D10" s="137">
        <v>55826614.080000028</v>
      </c>
      <c r="E10" s="137">
        <v>5399745.3599999994</v>
      </c>
      <c r="F10" s="137">
        <v>25034.55</v>
      </c>
      <c r="G10" s="137">
        <v>203086098.61000001</v>
      </c>
    </row>
    <row r="11" spans="2:7" x14ac:dyDescent="0.3">
      <c r="B11" s="121" t="s">
        <v>342</v>
      </c>
      <c r="C11" s="137">
        <v>109334389.10000004</v>
      </c>
      <c r="D11" s="137">
        <v>42435334.43000003</v>
      </c>
      <c r="E11" s="137">
        <v>3776525.1300000013</v>
      </c>
      <c r="F11" s="137">
        <v>173855.38</v>
      </c>
      <c r="G11" s="137">
        <v>155720104.03999969</v>
      </c>
    </row>
    <row r="12" spans="2:7" x14ac:dyDescent="0.3">
      <c r="B12" s="121" t="s">
        <v>343</v>
      </c>
      <c r="C12" s="137">
        <v>28105987.300000008</v>
      </c>
      <c r="D12" s="137">
        <v>10962218.189999999</v>
      </c>
      <c r="E12" s="137">
        <v>571812.90999999992</v>
      </c>
      <c r="F12" s="137">
        <v>37724.35</v>
      </c>
      <c r="G12" s="137">
        <v>39677742.749999985</v>
      </c>
    </row>
    <row r="13" spans="2:7" x14ac:dyDescent="0.3">
      <c r="B13" s="121" t="s">
        <v>344</v>
      </c>
      <c r="C13" s="137">
        <v>27360250.529999983</v>
      </c>
      <c r="D13" s="137">
        <v>10630459.370000001</v>
      </c>
      <c r="E13" s="137">
        <v>1001734.0099999994</v>
      </c>
      <c r="F13" s="137">
        <v>10577.11</v>
      </c>
      <c r="G13" s="137">
        <v>39003021.019999981</v>
      </c>
    </row>
    <row r="14" spans="2:7" x14ac:dyDescent="0.3">
      <c r="B14" s="121" t="s">
        <v>345</v>
      </c>
      <c r="C14" s="137">
        <v>26756641.460000001</v>
      </c>
      <c r="D14" s="137">
        <v>10445025.520000003</v>
      </c>
      <c r="E14" s="137">
        <v>769010.6599999998</v>
      </c>
      <c r="F14" s="137">
        <v>26616.1</v>
      </c>
      <c r="G14" s="137">
        <v>37997293.739999942</v>
      </c>
    </row>
    <row r="15" spans="2:7" x14ac:dyDescent="0.3">
      <c r="B15" s="121" t="s">
        <v>346</v>
      </c>
      <c r="C15" s="137">
        <v>22993839.390000008</v>
      </c>
      <c r="D15" s="137">
        <v>8958385.3000000119</v>
      </c>
      <c r="E15" s="137">
        <v>444933.39999999973</v>
      </c>
      <c r="F15" s="137">
        <v>20389.12</v>
      </c>
      <c r="G15" s="137">
        <v>32417547.210000008</v>
      </c>
    </row>
    <row r="16" spans="2:7" x14ac:dyDescent="0.3">
      <c r="B16" s="121" t="s">
        <v>347</v>
      </c>
      <c r="C16" s="137">
        <v>22476296.279999994</v>
      </c>
      <c r="D16" s="137">
        <v>8763921.0400000066</v>
      </c>
      <c r="E16" s="137">
        <v>710732.3899999999</v>
      </c>
      <c r="F16" s="137">
        <v>91608.12</v>
      </c>
      <c r="G16" s="137">
        <v>32042557.830000035</v>
      </c>
    </row>
    <row r="17" spans="2:7" x14ac:dyDescent="0.3">
      <c r="B17" s="121" t="s">
        <v>348</v>
      </c>
      <c r="C17" s="137">
        <v>18290468.020000003</v>
      </c>
      <c r="D17" s="137">
        <v>7115944.5399999991</v>
      </c>
      <c r="E17" s="137">
        <v>401590.89999999997</v>
      </c>
      <c r="F17" s="137">
        <v>13005.32</v>
      </c>
      <c r="G17" s="137">
        <v>25821008.780000009</v>
      </c>
    </row>
    <row r="18" spans="2:7" x14ac:dyDescent="0.3">
      <c r="B18" s="121" t="s">
        <v>349</v>
      </c>
      <c r="C18" s="137">
        <v>7808411.3800000018</v>
      </c>
      <c r="D18" s="137">
        <v>3012987.839999998</v>
      </c>
      <c r="E18" s="137">
        <v>562043.05000000005</v>
      </c>
      <c r="F18" s="137">
        <v>27260.880000000001</v>
      </c>
      <c r="G18" s="137">
        <v>11410703.149999974</v>
      </c>
    </row>
    <row r="19" spans="2:7" x14ac:dyDescent="0.3">
      <c r="B19" s="123" t="s">
        <v>16</v>
      </c>
      <c r="C19" s="83">
        <v>8863365269.3799973</v>
      </c>
      <c r="D19" s="83">
        <v>3587912808.510004</v>
      </c>
      <c r="E19" s="83">
        <v>556124993.44000018</v>
      </c>
      <c r="F19" s="83">
        <v>7917638.9000000004</v>
      </c>
      <c r="G19" s="83">
        <v>13015320710.230007</v>
      </c>
    </row>
    <row r="20" spans="2:7" x14ac:dyDescent="0.3">
      <c r="B20" s="40"/>
    </row>
    <row r="21" spans="2:7" x14ac:dyDescent="0.3">
      <c r="B21" s="40" t="s">
        <v>76</v>
      </c>
      <c r="F21" s="41"/>
    </row>
  </sheetData>
  <mergeCells count="4">
    <mergeCell ref="B1:G1"/>
    <mergeCell ref="B2:G2"/>
    <mergeCell ref="B4:G4"/>
    <mergeCell ref="B3:G3"/>
  </mergeCells>
  <pageMargins left="0.7" right="0.7" top="0.75" bottom="0.75" header="0.3" footer="0.3"/>
  <pageSetup orientation="portrait" horizontalDpi="4294967295" verticalDpi="4294967295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FDA09-AE9F-48C3-B8BC-66A4AB255E99}">
  <dimension ref="B1:H31"/>
  <sheetViews>
    <sheetView showGridLines="0" workbookViewId="0">
      <selection sqref="A1:XFD1048576"/>
    </sheetView>
  </sheetViews>
  <sheetFormatPr defaultColWidth="9.1796875" defaultRowHeight="13" x14ac:dyDescent="0.3"/>
  <cols>
    <col min="1" max="1" width="9.1796875" style="1"/>
    <col min="2" max="2" width="41" style="1" bestFit="1" customWidth="1"/>
    <col min="3" max="4" width="13.1796875" style="1" bestFit="1" customWidth="1"/>
    <col min="5" max="5" width="13.54296875" style="1" bestFit="1" customWidth="1"/>
    <col min="6" max="6" width="10.81640625" style="1" bestFit="1" customWidth="1"/>
    <col min="7" max="7" width="17.81640625" style="1" bestFit="1" customWidth="1"/>
    <col min="8" max="9" width="16" style="1" bestFit="1" customWidth="1"/>
    <col min="10" max="10" width="14.54296875" style="1" bestFit="1" customWidth="1"/>
    <col min="11" max="11" width="16" style="1" bestFit="1" customWidth="1"/>
    <col min="12" max="16384" width="9.1796875" style="1"/>
  </cols>
  <sheetData>
    <row r="1" spans="2:7" x14ac:dyDescent="0.3">
      <c r="B1" s="250" t="s">
        <v>65</v>
      </c>
      <c r="C1" s="250"/>
      <c r="D1" s="250"/>
      <c r="E1" s="250"/>
      <c r="F1" s="250"/>
      <c r="G1" s="250"/>
    </row>
    <row r="2" spans="2:7" x14ac:dyDescent="0.3">
      <c r="B2" s="250" t="s">
        <v>193</v>
      </c>
      <c r="C2" s="250"/>
      <c r="D2" s="250"/>
      <c r="E2" s="250"/>
      <c r="F2" s="250"/>
      <c r="G2" s="250"/>
    </row>
    <row r="3" spans="2:7" x14ac:dyDescent="0.3">
      <c r="B3" s="250" t="s">
        <v>57</v>
      </c>
      <c r="C3" s="250"/>
      <c r="D3" s="250"/>
      <c r="E3" s="250"/>
      <c r="F3" s="250"/>
      <c r="G3" s="250"/>
    </row>
    <row r="4" spans="2:7" x14ac:dyDescent="0.3">
      <c r="B4" s="254" t="s">
        <v>230</v>
      </c>
      <c r="C4" s="254"/>
      <c r="D4" s="254"/>
      <c r="E4" s="254"/>
      <c r="F4" s="254"/>
      <c r="G4" s="254"/>
    </row>
    <row r="5" spans="2:7" x14ac:dyDescent="0.3">
      <c r="B5" s="124" t="s">
        <v>132</v>
      </c>
      <c r="C5" s="139" t="s">
        <v>185</v>
      </c>
      <c r="D5" s="139" t="s">
        <v>186</v>
      </c>
      <c r="E5" s="139" t="s">
        <v>187</v>
      </c>
      <c r="F5" s="139" t="s">
        <v>183</v>
      </c>
      <c r="G5" s="139" t="s">
        <v>184</v>
      </c>
    </row>
    <row r="6" spans="2:7" x14ac:dyDescent="0.3">
      <c r="B6" s="29" t="s">
        <v>260</v>
      </c>
      <c r="C6" s="30">
        <v>7352158460.4700003</v>
      </c>
      <c r="D6" s="30">
        <v>3002040690.9900007</v>
      </c>
      <c r="E6" s="30">
        <v>514081102.40000015</v>
      </c>
      <c r="F6" s="30">
        <v>6210683.5000000009</v>
      </c>
      <c r="G6" s="30">
        <v>10874490937.36001</v>
      </c>
    </row>
    <row r="7" spans="2:7" x14ac:dyDescent="0.3">
      <c r="B7" s="73" t="s">
        <v>261</v>
      </c>
      <c r="C7" s="31">
        <v>2997896387.5</v>
      </c>
      <c r="D7" s="31">
        <v>1262148475.3700004</v>
      </c>
      <c r="E7" s="31">
        <v>358273364.68000019</v>
      </c>
      <c r="F7" s="31">
        <v>434986.58</v>
      </c>
      <c r="G7" s="31">
        <v>4618753214.1300011</v>
      </c>
    </row>
    <row r="8" spans="2:7" x14ac:dyDescent="0.3">
      <c r="B8" s="73" t="s">
        <v>262</v>
      </c>
      <c r="C8" s="31">
        <v>136072846.07999977</v>
      </c>
      <c r="D8" s="31">
        <v>52870080.36999996</v>
      </c>
      <c r="E8" s="31">
        <v>3397582.2100000009</v>
      </c>
      <c r="F8" s="31">
        <v>332701.07</v>
      </c>
      <c r="G8" s="31">
        <v>192673209.73000005</v>
      </c>
    </row>
    <row r="9" spans="2:7" x14ac:dyDescent="0.3">
      <c r="B9" s="73" t="s">
        <v>263</v>
      </c>
      <c r="C9" s="31">
        <v>1235780536.1800008</v>
      </c>
      <c r="D9" s="31">
        <v>479958092.00000012</v>
      </c>
      <c r="E9" s="31">
        <v>36720845.109999992</v>
      </c>
      <c r="F9" s="31">
        <v>2159457.89</v>
      </c>
      <c r="G9" s="31">
        <v>1754618931.1800001</v>
      </c>
    </row>
    <row r="10" spans="2:7" x14ac:dyDescent="0.3">
      <c r="B10" s="73" t="s">
        <v>264</v>
      </c>
      <c r="C10" s="31">
        <v>254003625.43000007</v>
      </c>
      <c r="D10" s="31">
        <v>98840360.779999971</v>
      </c>
      <c r="E10" s="31">
        <v>7911683.4899999984</v>
      </c>
      <c r="F10" s="31">
        <v>126677.75</v>
      </c>
      <c r="G10" s="31">
        <v>360882347.45000046</v>
      </c>
    </row>
    <row r="11" spans="2:7" x14ac:dyDescent="0.3">
      <c r="B11" s="73" t="s">
        <v>265</v>
      </c>
      <c r="C11" s="31">
        <v>98203899.589999914</v>
      </c>
      <c r="D11" s="31">
        <v>38045438.530000001</v>
      </c>
      <c r="E11" s="31">
        <v>3285026.14</v>
      </c>
      <c r="F11" s="31">
        <v>32989.519999999997</v>
      </c>
      <c r="G11" s="31">
        <v>139567353.78000006</v>
      </c>
    </row>
    <row r="12" spans="2:7" x14ac:dyDescent="0.3">
      <c r="B12" s="73" t="s">
        <v>266</v>
      </c>
      <c r="C12" s="31">
        <v>364811077.67000008</v>
      </c>
      <c r="D12" s="31">
        <v>141360109.25000003</v>
      </c>
      <c r="E12" s="31">
        <v>11183831.059999991</v>
      </c>
      <c r="F12" s="31">
        <v>467754.79</v>
      </c>
      <c r="G12" s="31">
        <v>517822772.77000123</v>
      </c>
    </row>
    <row r="13" spans="2:7" x14ac:dyDescent="0.3">
      <c r="B13" s="73" t="s">
        <v>267</v>
      </c>
      <c r="C13" s="31">
        <v>538857550.43999958</v>
      </c>
      <c r="D13" s="31">
        <v>218068820.53999972</v>
      </c>
      <c r="E13" s="31">
        <v>40225994.739999995</v>
      </c>
      <c r="F13" s="31">
        <v>174230.92</v>
      </c>
      <c r="G13" s="31">
        <v>797326596.6400013</v>
      </c>
    </row>
    <row r="14" spans="2:7" x14ac:dyDescent="0.3">
      <c r="B14" s="73" t="s">
        <v>268</v>
      </c>
      <c r="C14" s="31">
        <v>951284858.62000012</v>
      </c>
      <c r="D14" s="31">
        <v>372809235.16000021</v>
      </c>
      <c r="E14" s="31">
        <v>26985443.07999998</v>
      </c>
      <c r="F14" s="31">
        <v>1647405.8</v>
      </c>
      <c r="G14" s="31">
        <v>1352726942.6600008</v>
      </c>
    </row>
    <row r="15" spans="2:7" x14ac:dyDescent="0.3">
      <c r="B15" s="73" t="s">
        <v>269</v>
      </c>
      <c r="C15" s="31">
        <v>206156524.02999994</v>
      </c>
      <c r="D15" s="31">
        <v>80128838.409999937</v>
      </c>
      <c r="E15" s="31">
        <v>7341873.1399999997</v>
      </c>
      <c r="F15" s="31">
        <v>180828.9</v>
      </c>
      <c r="G15" s="31">
        <v>293808064.48000056</v>
      </c>
    </row>
    <row r="16" spans="2:7" x14ac:dyDescent="0.3">
      <c r="B16" s="73" t="s">
        <v>270</v>
      </c>
      <c r="C16" s="31">
        <v>260007448.52000001</v>
      </c>
      <c r="D16" s="31">
        <v>103590543.08999997</v>
      </c>
      <c r="E16" s="31">
        <v>11965040.180000005</v>
      </c>
      <c r="F16" s="31">
        <v>309171.34000000003</v>
      </c>
      <c r="G16" s="31">
        <v>375872203.13000077</v>
      </c>
    </row>
    <row r="17" spans="2:8" x14ac:dyDescent="0.3">
      <c r="B17" s="73" t="s">
        <v>271</v>
      </c>
      <c r="C17" s="31">
        <v>309083706.40999991</v>
      </c>
      <c r="D17" s="31">
        <v>154220697.49000019</v>
      </c>
      <c r="E17" s="31">
        <v>6790418.5699999966</v>
      </c>
      <c r="F17" s="31">
        <v>344478.94</v>
      </c>
      <c r="G17" s="31">
        <v>470439301.41000092</v>
      </c>
    </row>
    <row r="18" spans="2:8" x14ac:dyDescent="0.3">
      <c r="B18" s="29" t="s">
        <v>272</v>
      </c>
      <c r="C18" s="30">
        <v>1374001792.8799996</v>
      </c>
      <c r="D18" s="30">
        <v>532851518.39000016</v>
      </c>
      <c r="E18" s="30">
        <v>38424793.769999973</v>
      </c>
      <c r="F18" s="30">
        <v>1498361.51</v>
      </c>
      <c r="G18" s="30">
        <v>1946776466.55</v>
      </c>
    </row>
    <row r="19" spans="2:8" x14ac:dyDescent="0.3">
      <c r="B19" s="73" t="s">
        <v>273</v>
      </c>
      <c r="C19" s="31">
        <v>240177159.94999987</v>
      </c>
      <c r="D19" s="31">
        <v>92819454.200000182</v>
      </c>
      <c r="E19" s="31">
        <v>4993186.269999994</v>
      </c>
      <c r="F19" s="31">
        <v>801306.93</v>
      </c>
      <c r="G19" s="31">
        <v>338791107.34999996</v>
      </c>
    </row>
    <row r="20" spans="2:8" x14ac:dyDescent="0.3">
      <c r="B20" s="73" t="s">
        <v>274</v>
      </c>
      <c r="C20" s="31">
        <v>60965996.309999995</v>
      </c>
      <c r="D20" s="31">
        <v>23724413.229999993</v>
      </c>
      <c r="E20" s="31">
        <v>1644620.3200000005</v>
      </c>
      <c r="F20" s="31">
        <v>18111.259999999998</v>
      </c>
      <c r="G20" s="31">
        <v>86353141.120000035</v>
      </c>
    </row>
    <row r="21" spans="2:8" x14ac:dyDescent="0.3">
      <c r="B21" s="73" t="s">
        <v>275</v>
      </c>
      <c r="C21" s="31">
        <v>1072858636.6199999</v>
      </c>
      <c r="D21" s="31">
        <v>416307650.95999998</v>
      </c>
      <c r="E21" s="31">
        <v>31786987.179999977</v>
      </c>
      <c r="F21" s="31">
        <v>678943.32</v>
      </c>
      <c r="G21" s="31">
        <v>1521632218.0799999</v>
      </c>
    </row>
    <row r="22" spans="2:8" x14ac:dyDescent="0.3">
      <c r="B22" s="29" t="s">
        <v>276</v>
      </c>
      <c r="C22" s="30">
        <v>132122227.33000001</v>
      </c>
      <c r="D22" s="30">
        <v>51057488.279999986</v>
      </c>
      <c r="E22" s="30">
        <v>3204307.2600000026</v>
      </c>
      <c r="F22" s="30">
        <v>193531.51999999999</v>
      </c>
      <c r="G22" s="30">
        <v>186577554.38999993</v>
      </c>
    </row>
    <row r="23" spans="2:8" x14ac:dyDescent="0.3">
      <c r="B23" s="73" t="s">
        <v>277</v>
      </c>
      <c r="C23" s="31">
        <v>9020371.4999999963</v>
      </c>
      <c r="D23" s="31">
        <v>3484788.6</v>
      </c>
      <c r="E23" s="31">
        <v>280975.90999999986</v>
      </c>
      <c r="F23" s="31">
        <v>4067.97</v>
      </c>
      <c r="G23" s="31">
        <v>12790203.979999997</v>
      </c>
    </row>
    <row r="24" spans="2:8" x14ac:dyDescent="0.3">
      <c r="B24" s="73" t="s">
        <v>278</v>
      </c>
      <c r="C24" s="31">
        <v>58155036.120000012</v>
      </c>
      <c r="D24" s="31">
        <v>22480823.469999991</v>
      </c>
      <c r="E24" s="31">
        <v>1264484.3400000019</v>
      </c>
      <c r="F24" s="31">
        <v>103313.04</v>
      </c>
      <c r="G24" s="31">
        <v>82003656.969999939</v>
      </c>
    </row>
    <row r="25" spans="2:8" x14ac:dyDescent="0.3">
      <c r="B25" s="73" t="s">
        <v>279</v>
      </c>
      <c r="C25" s="31">
        <v>45459254.680000015</v>
      </c>
      <c r="D25" s="31">
        <v>17561362.809999995</v>
      </c>
      <c r="E25" s="31">
        <v>1013445.4100000005</v>
      </c>
      <c r="F25" s="31">
        <v>38632.480000000003</v>
      </c>
      <c r="G25" s="31">
        <v>64072695.379999965</v>
      </c>
    </row>
    <row r="26" spans="2:8" x14ac:dyDescent="0.3">
      <c r="B26" s="73" t="s">
        <v>280</v>
      </c>
      <c r="C26" s="31">
        <v>19487565.029999994</v>
      </c>
      <c r="D26" s="31">
        <v>7530513.4000000022</v>
      </c>
      <c r="E26" s="31">
        <v>645401.60000000021</v>
      </c>
      <c r="F26" s="31">
        <v>47518.03</v>
      </c>
      <c r="G26" s="31">
        <v>27710998.060000021</v>
      </c>
    </row>
    <row r="27" spans="2:8" x14ac:dyDescent="0.3">
      <c r="B27" s="29" t="s">
        <v>335</v>
      </c>
      <c r="C27" s="30">
        <v>5082788.6999999974</v>
      </c>
      <c r="D27" s="30">
        <v>1963110.85</v>
      </c>
      <c r="E27" s="30">
        <v>414790.00999999972</v>
      </c>
      <c r="F27" s="30">
        <v>15062.37</v>
      </c>
      <c r="G27" s="30">
        <v>7475751.9300000053</v>
      </c>
    </row>
    <row r="28" spans="2:8" x14ac:dyDescent="0.3">
      <c r="B28" s="32" t="s">
        <v>336</v>
      </c>
      <c r="C28" s="33">
        <v>8863365269.3799973</v>
      </c>
      <c r="D28" s="33">
        <v>3587912808.510004</v>
      </c>
      <c r="E28" s="33">
        <v>556124993.44000018</v>
      </c>
      <c r="F28" s="33">
        <v>7917638.9000000004</v>
      </c>
      <c r="G28" s="33">
        <v>13015320710.230007</v>
      </c>
    </row>
    <row r="29" spans="2:8" x14ac:dyDescent="0.3">
      <c r="B29" s="40" t="s">
        <v>179</v>
      </c>
    </row>
    <row r="30" spans="2:8" x14ac:dyDescent="0.3">
      <c r="B30" s="40" t="s">
        <v>76</v>
      </c>
    </row>
    <row r="31" spans="2:8" x14ac:dyDescent="0.3">
      <c r="H31" s="1" t="s">
        <v>48</v>
      </c>
    </row>
  </sheetData>
  <mergeCells count="4">
    <mergeCell ref="B1:G1"/>
    <mergeCell ref="B2:G2"/>
    <mergeCell ref="B4:G4"/>
    <mergeCell ref="B3:G3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DCA1B-61C6-4AF7-979E-7D228415F8DD}">
  <dimension ref="B1:L39"/>
  <sheetViews>
    <sheetView showGridLines="0" workbookViewId="0">
      <selection sqref="A1:XFD1048576"/>
    </sheetView>
  </sheetViews>
  <sheetFormatPr defaultColWidth="9.1796875" defaultRowHeight="13" x14ac:dyDescent="0.3"/>
  <cols>
    <col min="1" max="1" width="9.1796875" style="1"/>
    <col min="2" max="2" width="9.7265625" style="1" bestFit="1" customWidth="1"/>
    <col min="3" max="3" width="14.26953125" style="1" bestFit="1" customWidth="1"/>
    <col min="4" max="5" width="14.81640625" style="1" bestFit="1" customWidth="1"/>
    <col min="6" max="6" width="10.81640625" style="1" customWidth="1"/>
    <col min="7" max="7" width="9" style="1" bestFit="1" customWidth="1"/>
    <col min="8" max="8" width="9" style="7" bestFit="1" customWidth="1"/>
    <col min="9" max="9" width="10.7265625" style="1" bestFit="1" customWidth="1"/>
    <col min="10" max="11" width="9.1796875" style="1"/>
    <col min="12" max="12" width="16.81640625" style="1" bestFit="1" customWidth="1"/>
    <col min="13" max="16384" width="9.1796875" style="1"/>
  </cols>
  <sheetData>
    <row r="1" spans="2:12" x14ac:dyDescent="0.3">
      <c r="B1" s="228" t="s">
        <v>19</v>
      </c>
      <c r="C1" s="228"/>
      <c r="D1" s="228"/>
      <c r="E1" s="228"/>
      <c r="F1" s="228"/>
      <c r="G1" s="228"/>
      <c r="H1" s="228"/>
      <c r="I1" s="228"/>
      <c r="J1" s="228"/>
    </row>
    <row r="2" spans="2:12" x14ac:dyDescent="0.3">
      <c r="B2" s="228" t="s">
        <v>108</v>
      </c>
      <c r="C2" s="228"/>
      <c r="D2" s="228"/>
      <c r="E2" s="228"/>
      <c r="F2" s="228"/>
      <c r="G2" s="228"/>
      <c r="H2" s="228"/>
      <c r="I2" s="228"/>
      <c r="J2" s="228"/>
    </row>
    <row r="3" spans="2:12" x14ac:dyDescent="0.3">
      <c r="B3" s="229" t="s">
        <v>229</v>
      </c>
      <c r="C3" s="229"/>
      <c r="D3" s="229"/>
      <c r="E3" s="229"/>
      <c r="F3" s="229"/>
      <c r="G3" s="229"/>
      <c r="H3" s="229"/>
      <c r="I3" s="229"/>
      <c r="J3" s="229"/>
    </row>
    <row r="4" spans="2:12" ht="25.5" customHeight="1" x14ac:dyDescent="0.3">
      <c r="B4" s="232" t="s">
        <v>0</v>
      </c>
      <c r="C4" s="233" t="s">
        <v>100</v>
      </c>
      <c r="D4" s="233"/>
      <c r="E4" s="230" t="s">
        <v>101</v>
      </c>
      <c r="F4" s="231"/>
      <c r="G4" s="230" t="s">
        <v>110</v>
      </c>
      <c r="H4" s="231"/>
      <c r="I4" s="230" t="s">
        <v>102</v>
      </c>
      <c r="J4" s="231"/>
    </row>
    <row r="5" spans="2:12" x14ac:dyDescent="0.3">
      <c r="B5" s="232"/>
      <c r="C5" s="63">
        <v>2021</v>
      </c>
      <c r="D5" s="63">
        <v>2022</v>
      </c>
      <c r="E5" s="155" t="s">
        <v>104</v>
      </c>
      <c r="F5" s="72" t="s">
        <v>30</v>
      </c>
      <c r="G5" s="72">
        <v>2021</v>
      </c>
      <c r="H5" s="72">
        <v>2022</v>
      </c>
      <c r="I5" s="155" t="s">
        <v>104</v>
      </c>
      <c r="J5" s="72" t="s">
        <v>30</v>
      </c>
    </row>
    <row r="6" spans="2:12" x14ac:dyDescent="0.3">
      <c r="B6" s="73" t="s">
        <v>1</v>
      </c>
      <c r="C6" s="76">
        <v>50418935706.558861</v>
      </c>
      <c r="D6" s="76">
        <v>61340789854.989723</v>
      </c>
      <c r="E6" s="156">
        <v>10921854148.430862</v>
      </c>
      <c r="F6" s="134">
        <v>0.21662206858146885</v>
      </c>
      <c r="G6" s="76">
        <v>25998.455996637382</v>
      </c>
      <c r="H6" s="213">
        <v>28527.654286389836</v>
      </c>
      <c r="I6" s="156">
        <v>2529.198289752454</v>
      </c>
      <c r="J6" s="134">
        <v>9.7282634402580614E-2</v>
      </c>
    </row>
    <row r="7" spans="2:12" x14ac:dyDescent="0.3">
      <c r="B7" s="73" t="s">
        <v>2</v>
      </c>
      <c r="C7" s="76">
        <v>51002802757.768562</v>
      </c>
      <c r="D7" s="76"/>
      <c r="E7" s="156"/>
      <c r="F7" s="134"/>
      <c r="G7" s="76">
        <v>25996.836082527039</v>
      </c>
      <c r="H7" s="213"/>
      <c r="I7" s="156"/>
      <c r="J7" s="134"/>
    </row>
    <row r="8" spans="2:12" x14ac:dyDescent="0.3">
      <c r="B8" s="73" t="s">
        <v>3</v>
      </c>
      <c r="C8" s="76">
        <v>52300347145.569008</v>
      </c>
      <c r="D8" s="76"/>
      <c r="E8" s="156"/>
      <c r="F8" s="134"/>
      <c r="G8" s="76">
        <v>26481.979535372961</v>
      </c>
      <c r="H8" s="213"/>
      <c r="I8" s="156"/>
      <c r="J8" s="134"/>
      <c r="L8" s="41"/>
    </row>
    <row r="9" spans="2:12" x14ac:dyDescent="0.3">
      <c r="B9" s="73" t="s">
        <v>4</v>
      </c>
      <c r="C9" s="76">
        <v>53376536890.558777</v>
      </c>
      <c r="D9" s="76"/>
      <c r="E9" s="156"/>
      <c r="F9" s="134"/>
      <c r="G9" s="76">
        <v>26592.270349318351</v>
      </c>
      <c r="H9" s="213"/>
      <c r="I9" s="156"/>
      <c r="J9" s="134"/>
      <c r="L9" s="22"/>
    </row>
    <row r="10" spans="2:12" ht="14.5" x14ac:dyDescent="0.35">
      <c r="B10" s="73" t="s">
        <v>5</v>
      </c>
      <c r="C10" s="76">
        <v>53710285520.878586</v>
      </c>
      <c r="D10" s="76"/>
      <c r="E10" s="156"/>
      <c r="F10" s="134"/>
      <c r="G10" s="76">
        <v>26383.912884368037</v>
      </c>
      <c r="H10" s="213"/>
      <c r="I10" s="156"/>
      <c r="J10" s="134"/>
      <c r="L10" s="51"/>
    </row>
    <row r="11" spans="2:12" x14ac:dyDescent="0.3">
      <c r="B11" s="73" t="s">
        <v>6</v>
      </c>
      <c r="C11" s="76">
        <v>54732224870.348259</v>
      </c>
      <c r="D11" s="76"/>
      <c r="E11" s="156"/>
      <c r="F11" s="134"/>
      <c r="G11" s="76">
        <v>26684.002618245235</v>
      </c>
      <c r="H11" s="213"/>
      <c r="I11" s="156"/>
      <c r="J11" s="134"/>
      <c r="L11" s="41"/>
    </row>
    <row r="12" spans="2:12" x14ac:dyDescent="0.3">
      <c r="B12" s="73" t="s">
        <v>7</v>
      </c>
      <c r="C12" s="76">
        <v>56344020355.818634</v>
      </c>
      <c r="D12" s="76"/>
      <c r="E12" s="156"/>
      <c r="F12" s="134"/>
      <c r="G12" s="76">
        <v>27218.570859279611</v>
      </c>
      <c r="H12" s="213"/>
      <c r="I12" s="156"/>
      <c r="J12" s="134"/>
    </row>
    <row r="13" spans="2:12" x14ac:dyDescent="0.3">
      <c r="B13" s="73" t="s">
        <v>8</v>
      </c>
      <c r="C13" s="76">
        <v>57480221838.669197</v>
      </c>
      <c r="D13" s="76"/>
      <c r="E13" s="156"/>
      <c r="F13" s="134"/>
      <c r="G13" s="76">
        <v>27586.194208682515</v>
      </c>
      <c r="H13" s="213"/>
      <c r="I13" s="156"/>
      <c r="J13" s="134"/>
    </row>
    <row r="14" spans="2:12" x14ac:dyDescent="0.3">
      <c r="B14" s="73" t="s">
        <v>9</v>
      </c>
      <c r="C14" s="76">
        <v>58564350248.208961</v>
      </c>
      <c r="D14" s="76"/>
      <c r="E14" s="156"/>
      <c r="F14" s="134"/>
      <c r="G14" s="76">
        <v>27866.26246214065</v>
      </c>
      <c r="H14" s="213"/>
      <c r="I14" s="156"/>
      <c r="J14" s="134"/>
    </row>
    <row r="15" spans="2:12" x14ac:dyDescent="0.3">
      <c r="B15" s="73" t="s">
        <v>10</v>
      </c>
      <c r="C15" s="76">
        <v>59232458789.379288</v>
      </c>
      <c r="D15" s="76"/>
      <c r="E15" s="156"/>
      <c r="F15" s="134"/>
      <c r="G15" s="76">
        <v>27852.262080354551</v>
      </c>
      <c r="H15" s="213"/>
      <c r="I15" s="156"/>
      <c r="J15" s="134"/>
    </row>
    <row r="16" spans="2:12" x14ac:dyDescent="0.3">
      <c r="B16" s="73" t="s">
        <v>11</v>
      </c>
      <c r="C16" s="76">
        <v>59920354246.10968</v>
      </c>
      <c r="D16" s="76"/>
      <c r="E16" s="156"/>
      <c r="F16" s="134"/>
      <c r="G16" s="76">
        <v>27942.231105931151</v>
      </c>
      <c r="H16" s="213"/>
      <c r="I16" s="156"/>
      <c r="J16" s="134"/>
    </row>
    <row r="17" spans="2:10" x14ac:dyDescent="0.3">
      <c r="B17" s="73" t="s">
        <v>12</v>
      </c>
      <c r="C17" s="76">
        <v>61748900428.389496</v>
      </c>
      <c r="D17" s="76"/>
      <c r="E17" s="156"/>
      <c r="F17" s="134"/>
      <c r="G17" s="76">
        <v>28501.829655442281</v>
      </c>
      <c r="H17" s="213"/>
      <c r="I17" s="156"/>
      <c r="J17" s="134"/>
    </row>
    <row r="18" spans="2:10" x14ac:dyDescent="0.3">
      <c r="B18" s="226" t="s">
        <v>204</v>
      </c>
      <c r="C18" s="226"/>
      <c r="D18" s="226"/>
      <c r="E18" s="226"/>
      <c r="F18" s="226"/>
      <c r="G18" s="226"/>
      <c r="H18" s="226"/>
      <c r="I18" s="226"/>
      <c r="J18" s="226"/>
    </row>
    <row r="19" spans="2:10" x14ac:dyDescent="0.3">
      <c r="B19" s="227"/>
      <c r="C19" s="227"/>
      <c r="D19" s="227"/>
      <c r="E19" s="227"/>
      <c r="F19" s="227"/>
      <c r="G19" s="227"/>
      <c r="H19" s="227"/>
      <c r="I19" s="227"/>
      <c r="J19" s="227"/>
    </row>
    <row r="20" spans="2:10" x14ac:dyDescent="0.3">
      <c r="B20" s="40" t="s">
        <v>76</v>
      </c>
    </row>
    <row r="22" spans="2:10" x14ac:dyDescent="0.3">
      <c r="E22" s="22"/>
    </row>
    <row r="23" spans="2:10" x14ac:dyDescent="0.3">
      <c r="D23" s="159"/>
      <c r="E23" s="160"/>
      <c r="F23" s="161"/>
    </row>
    <row r="24" spans="2:10" x14ac:dyDescent="0.3">
      <c r="D24" s="195"/>
      <c r="E24" s="160"/>
      <c r="F24" s="161"/>
    </row>
    <row r="25" spans="2:10" x14ac:dyDescent="0.3">
      <c r="D25" s="159"/>
      <c r="E25" s="160"/>
      <c r="F25" s="161"/>
    </row>
    <row r="26" spans="2:10" x14ac:dyDescent="0.3">
      <c r="D26" s="159"/>
      <c r="E26" s="160"/>
      <c r="F26" s="161"/>
    </row>
    <row r="27" spans="2:10" x14ac:dyDescent="0.3">
      <c r="D27" s="159"/>
      <c r="E27" s="160"/>
      <c r="F27" s="161"/>
    </row>
    <row r="28" spans="2:10" x14ac:dyDescent="0.3">
      <c r="D28" s="159"/>
      <c r="E28" s="160"/>
      <c r="F28" s="161"/>
    </row>
    <row r="29" spans="2:10" x14ac:dyDescent="0.3">
      <c r="D29" s="159"/>
      <c r="E29" s="160"/>
      <c r="F29" s="161"/>
    </row>
    <row r="30" spans="2:10" x14ac:dyDescent="0.3">
      <c r="D30" s="159"/>
      <c r="E30" s="160"/>
      <c r="F30" s="161"/>
    </row>
    <row r="31" spans="2:10" x14ac:dyDescent="0.3">
      <c r="D31" s="159"/>
      <c r="E31" s="160"/>
      <c r="F31" s="161"/>
    </row>
    <row r="32" spans="2:10" x14ac:dyDescent="0.3">
      <c r="D32" s="159"/>
      <c r="E32" s="160"/>
      <c r="F32" s="161"/>
    </row>
    <row r="33" spans="4:6" x14ac:dyDescent="0.3">
      <c r="D33" s="159"/>
      <c r="E33" s="160"/>
      <c r="F33" s="161"/>
    </row>
    <row r="34" spans="4:6" x14ac:dyDescent="0.3">
      <c r="D34" s="159"/>
      <c r="E34" s="160"/>
      <c r="F34" s="161"/>
    </row>
    <row r="35" spans="4:6" x14ac:dyDescent="0.3">
      <c r="D35" s="159"/>
      <c r="E35" s="160"/>
      <c r="F35" s="161"/>
    </row>
    <row r="36" spans="4:6" x14ac:dyDescent="0.3">
      <c r="D36" s="159"/>
      <c r="E36" s="160"/>
      <c r="F36" s="161"/>
    </row>
    <row r="37" spans="4:6" x14ac:dyDescent="0.3">
      <c r="D37" s="159"/>
      <c r="E37" s="160"/>
      <c r="F37" s="161"/>
    </row>
    <row r="38" spans="4:6" x14ac:dyDescent="0.3">
      <c r="D38" s="159"/>
      <c r="E38" s="160"/>
      <c r="F38" s="161"/>
    </row>
    <row r="39" spans="4:6" x14ac:dyDescent="0.3">
      <c r="D39" s="159"/>
      <c r="E39" s="160"/>
      <c r="F39" s="160"/>
    </row>
  </sheetData>
  <mergeCells count="9">
    <mergeCell ref="B18:J19"/>
    <mergeCell ref="I4:J4"/>
    <mergeCell ref="B2:J2"/>
    <mergeCell ref="B3:J3"/>
    <mergeCell ref="B1:J1"/>
    <mergeCell ref="B4:B5"/>
    <mergeCell ref="C4:D4"/>
    <mergeCell ref="G4:H4"/>
    <mergeCell ref="E4:F4"/>
  </mergeCells>
  <pageMargins left="0.7" right="0.7" top="0.75" bottom="0.75" header="0.3" footer="0.3"/>
  <pageSetup orientation="portrait" horizontalDpi="4294967295" verticalDpi="4294967295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71989-4F05-477A-AB97-445317F11E90}">
  <dimension ref="B1:H31"/>
  <sheetViews>
    <sheetView showGridLines="0" workbookViewId="0">
      <selection sqref="A1:XFD1048576"/>
    </sheetView>
  </sheetViews>
  <sheetFormatPr defaultColWidth="9.1796875" defaultRowHeight="13" x14ac:dyDescent="0.3"/>
  <cols>
    <col min="1" max="1" width="9.1796875" style="1"/>
    <col min="2" max="2" width="41" style="1" bestFit="1" customWidth="1"/>
    <col min="3" max="4" width="13.1796875" style="1" bestFit="1" customWidth="1"/>
    <col min="5" max="5" width="11.7265625" style="1" bestFit="1" customWidth="1"/>
    <col min="6" max="6" width="14" style="1" bestFit="1" customWidth="1"/>
    <col min="7" max="7" width="36.81640625" style="1" bestFit="1" customWidth="1"/>
    <col min="8" max="9" width="16" style="1" bestFit="1" customWidth="1"/>
    <col min="10" max="10" width="14.54296875" style="1" bestFit="1" customWidth="1"/>
    <col min="11" max="11" width="16" style="1" bestFit="1" customWidth="1"/>
    <col min="12" max="16384" width="9.1796875" style="1"/>
  </cols>
  <sheetData>
    <row r="1" spans="2:7" x14ac:dyDescent="0.3">
      <c r="B1" s="250" t="s">
        <v>66</v>
      </c>
      <c r="C1" s="250"/>
      <c r="D1" s="250"/>
      <c r="E1" s="250"/>
      <c r="F1" s="250"/>
    </row>
    <row r="2" spans="2:7" x14ac:dyDescent="0.3">
      <c r="B2" s="250" t="s">
        <v>191</v>
      </c>
      <c r="C2" s="250"/>
      <c r="D2" s="250"/>
      <c r="E2" s="250"/>
      <c r="F2" s="250"/>
    </row>
    <row r="3" spans="2:7" x14ac:dyDescent="0.3">
      <c r="B3" s="250" t="s">
        <v>57</v>
      </c>
      <c r="C3" s="250"/>
      <c r="D3" s="250"/>
      <c r="E3" s="250"/>
      <c r="F3" s="250"/>
      <c r="G3" s="3"/>
    </row>
    <row r="4" spans="2:7" x14ac:dyDescent="0.3">
      <c r="B4" s="254" t="s">
        <v>230</v>
      </c>
      <c r="C4" s="254"/>
      <c r="D4" s="254"/>
      <c r="E4" s="254"/>
      <c r="F4" s="254"/>
    </row>
    <row r="5" spans="2:7" x14ac:dyDescent="0.3">
      <c r="B5" s="87" t="s">
        <v>154</v>
      </c>
      <c r="C5" s="79" t="s">
        <v>188</v>
      </c>
      <c r="D5" s="79" t="s">
        <v>189</v>
      </c>
      <c r="E5" s="79" t="s">
        <v>190</v>
      </c>
      <c r="F5" s="79" t="s">
        <v>184</v>
      </c>
    </row>
    <row r="6" spans="2:7" x14ac:dyDescent="0.3">
      <c r="B6" s="140" t="s">
        <v>337</v>
      </c>
      <c r="C6" s="31">
        <v>3007073915.5999985</v>
      </c>
      <c r="D6" s="31">
        <v>3454632957.9299889</v>
      </c>
      <c r="E6" s="31">
        <v>300608345.69000065</v>
      </c>
      <c r="F6" s="31">
        <v>6762315219.2200127</v>
      </c>
    </row>
    <row r="7" spans="2:7" x14ac:dyDescent="0.3">
      <c r="B7" s="140" t="s">
        <v>338</v>
      </c>
      <c r="C7" s="31">
        <v>1711262503.23</v>
      </c>
      <c r="D7" s="31">
        <v>1692569178.2699986</v>
      </c>
      <c r="E7" s="31">
        <v>169098828.15999994</v>
      </c>
      <c r="F7" s="31">
        <v>3572930509.6599936</v>
      </c>
    </row>
    <row r="8" spans="2:7" x14ac:dyDescent="0.3">
      <c r="B8" s="140" t="s">
        <v>339</v>
      </c>
      <c r="C8" s="31">
        <v>883677896.68000042</v>
      </c>
      <c r="D8" s="31">
        <v>871050708.22000051</v>
      </c>
      <c r="E8" s="31">
        <v>86614653.559999779</v>
      </c>
      <c r="F8" s="31">
        <v>1841343258.46</v>
      </c>
    </row>
    <row r="9" spans="2:7" x14ac:dyDescent="0.3">
      <c r="B9" s="140" t="s">
        <v>340</v>
      </c>
      <c r="C9" s="31">
        <v>124458252.87000011</v>
      </c>
      <c r="D9" s="31">
        <v>124665332.95000006</v>
      </c>
      <c r="E9" s="31">
        <v>12432059.940000005</v>
      </c>
      <c r="F9" s="31">
        <v>261555645.76000029</v>
      </c>
    </row>
    <row r="10" spans="2:7" x14ac:dyDescent="0.3">
      <c r="B10" s="140" t="s">
        <v>341</v>
      </c>
      <c r="C10" s="31">
        <v>95707676.360000104</v>
      </c>
      <c r="D10" s="31">
        <v>99767628.299999952</v>
      </c>
      <c r="E10" s="31">
        <v>7610793.9500000002</v>
      </c>
      <c r="F10" s="31">
        <v>203086098.61000001</v>
      </c>
    </row>
    <row r="11" spans="2:7" x14ac:dyDescent="0.3">
      <c r="B11" s="140" t="s">
        <v>342</v>
      </c>
      <c r="C11" s="31">
        <v>75309324.650000021</v>
      </c>
      <c r="D11" s="31">
        <v>73008553.930000126</v>
      </c>
      <c r="E11" s="31">
        <v>7402225.459999999</v>
      </c>
      <c r="F11" s="31">
        <v>155720104.03999969</v>
      </c>
    </row>
    <row r="12" spans="2:7" x14ac:dyDescent="0.3">
      <c r="B12" s="140" t="s">
        <v>343</v>
      </c>
      <c r="C12" s="31">
        <v>18814108.769999992</v>
      </c>
      <c r="D12" s="31">
        <v>19099921.279999986</v>
      </c>
      <c r="E12" s="31">
        <v>1763712.7</v>
      </c>
      <c r="F12" s="31">
        <v>39677742.749999985</v>
      </c>
    </row>
    <row r="13" spans="2:7" x14ac:dyDescent="0.3">
      <c r="B13" s="140" t="s">
        <v>344</v>
      </c>
      <c r="C13" s="31">
        <v>18783431.080000009</v>
      </c>
      <c r="D13" s="31">
        <v>18400548.869999997</v>
      </c>
      <c r="E13" s="31">
        <v>1819041.07</v>
      </c>
      <c r="F13" s="31">
        <v>39003021.019999981</v>
      </c>
    </row>
    <row r="14" spans="2:7" x14ac:dyDescent="0.3">
      <c r="B14" s="140" t="s">
        <v>345</v>
      </c>
      <c r="C14" s="31">
        <v>18138788.030000005</v>
      </c>
      <c r="D14" s="31">
        <v>18195259.880000006</v>
      </c>
      <c r="E14" s="31">
        <v>1663245.8299999994</v>
      </c>
      <c r="F14" s="31">
        <v>37997293.739999942</v>
      </c>
    </row>
    <row r="15" spans="2:7" x14ac:dyDescent="0.3">
      <c r="B15" s="140" t="s">
        <v>346</v>
      </c>
      <c r="C15" s="31">
        <v>15362534.929999981</v>
      </c>
      <c r="D15" s="31">
        <v>15588423.249999987</v>
      </c>
      <c r="E15" s="31">
        <v>1466589.0300000003</v>
      </c>
      <c r="F15" s="31">
        <v>32417547.210000008</v>
      </c>
    </row>
    <row r="16" spans="2:7" x14ac:dyDescent="0.3">
      <c r="B16" s="140" t="s">
        <v>347</v>
      </c>
      <c r="C16" s="31">
        <v>15320125.140000002</v>
      </c>
      <c r="D16" s="31">
        <v>15285456.929999989</v>
      </c>
      <c r="E16" s="31">
        <v>1436975.7600000007</v>
      </c>
      <c r="F16" s="31">
        <v>32042557.830000035</v>
      </c>
    </row>
    <row r="17" spans="2:8" x14ac:dyDescent="0.3">
      <c r="B17" s="140" t="s">
        <v>348</v>
      </c>
      <c r="C17" s="31">
        <v>12314513.180000003</v>
      </c>
      <c r="D17" s="31">
        <v>12313101.239999993</v>
      </c>
      <c r="E17" s="31">
        <v>1193394.3599999999</v>
      </c>
      <c r="F17" s="31">
        <v>25821008.780000009</v>
      </c>
    </row>
    <row r="18" spans="2:8" x14ac:dyDescent="0.3">
      <c r="B18" s="140" t="s">
        <v>349</v>
      </c>
      <c r="C18" s="31">
        <v>5730998.3699999982</v>
      </c>
      <c r="D18" s="31">
        <v>5104500.9100000048</v>
      </c>
      <c r="E18" s="31">
        <v>575203.8699999993</v>
      </c>
      <c r="F18" s="31">
        <v>11410703.149999974</v>
      </c>
    </row>
    <row r="19" spans="2:8" x14ac:dyDescent="0.3">
      <c r="B19" s="123" t="s">
        <v>16</v>
      </c>
      <c r="C19" s="114">
        <v>6001954068.8900013</v>
      </c>
      <c r="D19" s="114">
        <v>6419681571.9599924</v>
      </c>
      <c r="E19" s="114">
        <v>593685069.38000071</v>
      </c>
      <c r="F19" s="141">
        <v>13015320710.230007</v>
      </c>
    </row>
    <row r="20" spans="2:8" x14ac:dyDescent="0.3">
      <c r="B20" s="40" t="s">
        <v>156</v>
      </c>
      <c r="C20" s="34"/>
      <c r="D20" s="34"/>
      <c r="E20" s="34"/>
      <c r="F20" s="34"/>
    </row>
    <row r="21" spans="2:8" x14ac:dyDescent="0.3">
      <c r="B21" s="40" t="s">
        <v>157</v>
      </c>
    </row>
    <row r="22" spans="2:8" x14ac:dyDescent="0.3">
      <c r="B22" s="40" t="s">
        <v>76</v>
      </c>
    </row>
    <row r="31" spans="2:8" x14ac:dyDescent="0.3">
      <c r="H31" s="1" t="s">
        <v>48</v>
      </c>
    </row>
  </sheetData>
  <sortState xmlns:xlrd2="http://schemas.microsoft.com/office/spreadsheetml/2017/richdata2" ref="B6:F18">
    <sortCondition descending="1" ref="F6:F18"/>
  </sortState>
  <mergeCells count="4">
    <mergeCell ref="B1:F1"/>
    <mergeCell ref="B2:F2"/>
    <mergeCell ref="B4:F4"/>
    <mergeCell ref="B3:F3"/>
  </mergeCells>
  <pageMargins left="0.7" right="0.7" top="0.75" bottom="0.75" header="0.3" footer="0.3"/>
  <pageSetup orientation="portrait" horizontalDpi="4294967295" verticalDpi="4294967295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D47B0-387D-404E-9128-F5ACB841F32A}">
  <dimension ref="B1:H31"/>
  <sheetViews>
    <sheetView showGridLines="0" workbookViewId="0">
      <selection sqref="A1:XFD1048576"/>
    </sheetView>
  </sheetViews>
  <sheetFormatPr defaultColWidth="9.1796875" defaultRowHeight="13" x14ac:dyDescent="0.3"/>
  <cols>
    <col min="1" max="1" width="9.1796875" style="1"/>
    <col min="2" max="2" width="52.54296875" style="1" bestFit="1" customWidth="1"/>
    <col min="3" max="4" width="13.1796875" style="1" bestFit="1" customWidth="1"/>
    <col min="5" max="5" width="11.7265625" style="1" bestFit="1" customWidth="1"/>
    <col min="6" max="6" width="17.81640625" style="1" bestFit="1" customWidth="1"/>
    <col min="7" max="7" width="36.81640625" style="1" bestFit="1" customWidth="1"/>
    <col min="8" max="8" width="1.54296875" style="1" bestFit="1" customWidth="1"/>
    <col min="9" max="9" width="16" style="1" bestFit="1" customWidth="1"/>
    <col min="10" max="10" width="14.54296875" style="1" bestFit="1" customWidth="1"/>
    <col min="11" max="11" width="16" style="1" bestFit="1" customWidth="1"/>
    <col min="12" max="16384" width="9.1796875" style="1"/>
  </cols>
  <sheetData>
    <row r="1" spans="2:6" x14ac:dyDescent="0.3">
      <c r="B1" s="250" t="s">
        <v>67</v>
      </c>
      <c r="C1" s="250"/>
      <c r="D1" s="250"/>
      <c r="E1" s="250"/>
      <c r="F1" s="250"/>
    </row>
    <row r="2" spans="2:6" x14ac:dyDescent="0.3">
      <c r="B2" s="250" t="s">
        <v>45</v>
      </c>
      <c r="C2" s="250"/>
      <c r="D2" s="250"/>
      <c r="E2" s="250"/>
      <c r="F2" s="250"/>
    </row>
    <row r="3" spans="2:6" x14ac:dyDescent="0.3">
      <c r="B3" s="250" t="s">
        <v>57</v>
      </c>
      <c r="C3" s="250"/>
      <c r="D3" s="250"/>
      <c r="E3" s="250"/>
      <c r="F3" s="250"/>
    </row>
    <row r="4" spans="2:6" x14ac:dyDescent="0.3">
      <c r="B4" s="254" t="s">
        <v>230</v>
      </c>
      <c r="C4" s="254"/>
      <c r="D4" s="254"/>
      <c r="E4" s="254"/>
      <c r="F4" s="254"/>
    </row>
    <row r="5" spans="2:6" x14ac:dyDescent="0.3">
      <c r="B5" s="124" t="s">
        <v>132</v>
      </c>
      <c r="C5" s="142" t="s">
        <v>188</v>
      </c>
      <c r="D5" s="142" t="s">
        <v>194</v>
      </c>
      <c r="E5" s="142" t="s">
        <v>190</v>
      </c>
      <c r="F5" s="139" t="s">
        <v>184</v>
      </c>
    </row>
    <row r="6" spans="2:6" x14ac:dyDescent="0.3">
      <c r="B6" s="29" t="s">
        <v>260</v>
      </c>
      <c r="C6" s="30">
        <v>4978391505.1999998</v>
      </c>
      <c r="D6" s="30">
        <v>5406062988.6200027</v>
      </c>
      <c r="E6" s="30">
        <v>490036443.5399999</v>
      </c>
      <c r="F6" s="30">
        <v>10874490937.36001</v>
      </c>
    </row>
    <row r="7" spans="2:6" x14ac:dyDescent="0.3">
      <c r="B7" s="73" t="s">
        <v>261</v>
      </c>
      <c r="C7" s="31">
        <v>2055029332.8700004</v>
      </c>
      <c r="D7" s="31">
        <v>2357532390.8200006</v>
      </c>
      <c r="E7" s="31">
        <v>206191490.44000003</v>
      </c>
      <c r="F7" s="31">
        <v>4618753214.1300011</v>
      </c>
    </row>
    <row r="8" spans="2:6" x14ac:dyDescent="0.3">
      <c r="B8" s="73" t="s">
        <v>262</v>
      </c>
      <c r="C8" s="31">
        <v>91624460.390000015</v>
      </c>
      <c r="D8" s="31">
        <v>92003459.010000065</v>
      </c>
      <c r="E8" s="31">
        <v>9045290.3300000001</v>
      </c>
      <c r="F8" s="31">
        <v>192673209.73000005</v>
      </c>
    </row>
    <row r="9" spans="2:6" x14ac:dyDescent="0.3">
      <c r="B9" s="73" t="s">
        <v>263</v>
      </c>
      <c r="C9" s="31">
        <v>842097065.23000026</v>
      </c>
      <c r="D9" s="31">
        <v>829775107.59000015</v>
      </c>
      <c r="E9" s="31">
        <v>82746758.359999999</v>
      </c>
      <c r="F9" s="31">
        <v>1754618931.1800001</v>
      </c>
    </row>
    <row r="10" spans="2:6" x14ac:dyDescent="0.3">
      <c r="B10" s="73" t="s">
        <v>264</v>
      </c>
      <c r="C10" s="31">
        <v>173966960.64000005</v>
      </c>
      <c r="D10" s="31">
        <v>170330546.65999994</v>
      </c>
      <c r="E10" s="31">
        <v>16584840.150000002</v>
      </c>
      <c r="F10" s="31">
        <v>360882347.45000046</v>
      </c>
    </row>
    <row r="11" spans="2:6" x14ac:dyDescent="0.3">
      <c r="B11" s="73" t="s">
        <v>265</v>
      </c>
      <c r="C11" s="31">
        <v>66644906.169999994</v>
      </c>
      <c r="D11" s="31">
        <v>66141165.529999949</v>
      </c>
      <c r="E11" s="31">
        <v>6781282.080000001</v>
      </c>
      <c r="F11" s="31">
        <v>139567353.78000006</v>
      </c>
    </row>
    <row r="12" spans="2:6" x14ac:dyDescent="0.3">
      <c r="B12" s="73" t="s">
        <v>266</v>
      </c>
      <c r="C12" s="31">
        <v>249505359.23999974</v>
      </c>
      <c r="D12" s="31">
        <v>243068599.49000004</v>
      </c>
      <c r="E12" s="31">
        <v>25248814.039999962</v>
      </c>
      <c r="F12" s="31">
        <v>517822772.77000123</v>
      </c>
    </row>
    <row r="13" spans="2:6" x14ac:dyDescent="0.3">
      <c r="B13" s="73" t="s">
        <v>267</v>
      </c>
      <c r="C13" s="31">
        <v>375178702.8100003</v>
      </c>
      <c r="D13" s="31">
        <v>390905710.04000044</v>
      </c>
      <c r="E13" s="31">
        <v>31242183.789999977</v>
      </c>
      <c r="F13" s="31">
        <v>797326596.6400013</v>
      </c>
    </row>
    <row r="14" spans="2:6" x14ac:dyDescent="0.3">
      <c r="B14" s="73" t="s">
        <v>268</v>
      </c>
      <c r="C14" s="31">
        <v>643642031.25999999</v>
      </c>
      <c r="D14" s="31">
        <v>645299052.72000086</v>
      </c>
      <c r="E14" s="31">
        <v>63785858.680000022</v>
      </c>
      <c r="F14" s="31">
        <v>1352726942.6600008</v>
      </c>
    </row>
    <row r="15" spans="2:6" x14ac:dyDescent="0.3">
      <c r="B15" s="73" t="s">
        <v>269</v>
      </c>
      <c r="C15" s="31">
        <v>143011021.39999989</v>
      </c>
      <c r="D15" s="31">
        <v>137070361.61999992</v>
      </c>
      <c r="E15" s="31">
        <v>13726681.460000005</v>
      </c>
      <c r="F15" s="31">
        <v>293808064.48000056</v>
      </c>
    </row>
    <row r="16" spans="2:6" x14ac:dyDescent="0.3">
      <c r="B16" s="73" t="s">
        <v>270</v>
      </c>
      <c r="C16" s="31">
        <v>178345239.83000016</v>
      </c>
      <c r="D16" s="31">
        <v>178841815.34000024</v>
      </c>
      <c r="E16" s="31">
        <v>18685147.959999979</v>
      </c>
      <c r="F16" s="31">
        <v>375872203.13000077</v>
      </c>
    </row>
    <row r="17" spans="2:8" x14ac:dyDescent="0.3">
      <c r="B17" s="73" t="s">
        <v>271</v>
      </c>
      <c r="C17" s="31">
        <v>159346425.35999992</v>
      </c>
      <c r="D17" s="31">
        <v>295094779.79999995</v>
      </c>
      <c r="E17" s="31">
        <v>15998096.250000006</v>
      </c>
      <c r="F17" s="31">
        <v>470439301.41000092</v>
      </c>
    </row>
    <row r="18" spans="2:8" x14ac:dyDescent="0.3">
      <c r="B18" s="29" t="s">
        <v>272</v>
      </c>
      <c r="C18" s="30">
        <v>930057274.18999946</v>
      </c>
      <c r="D18" s="30">
        <v>922948299.73999977</v>
      </c>
      <c r="E18" s="30">
        <v>93770892.619999886</v>
      </c>
      <c r="F18" s="30">
        <v>1946776466.55</v>
      </c>
    </row>
    <row r="19" spans="2:8" x14ac:dyDescent="0.3">
      <c r="B19" s="73" t="s">
        <v>273</v>
      </c>
      <c r="C19" s="31">
        <v>161851871.39000013</v>
      </c>
      <c r="D19" s="31">
        <v>159691100.72000003</v>
      </c>
      <c r="E19" s="31">
        <v>17248135.240000017</v>
      </c>
      <c r="F19" s="31">
        <v>338791107.34999996</v>
      </c>
    </row>
    <row r="20" spans="2:8" x14ac:dyDescent="0.3">
      <c r="B20" s="73" t="s">
        <v>274</v>
      </c>
      <c r="C20" s="31">
        <v>40769214.330000028</v>
      </c>
      <c r="D20" s="31">
        <v>41642306.469999991</v>
      </c>
      <c r="E20" s="31">
        <v>3941620.3200000008</v>
      </c>
      <c r="F20" s="31">
        <v>86353141.120000035</v>
      </c>
    </row>
    <row r="21" spans="2:8" x14ac:dyDescent="0.3">
      <c r="B21" s="73" t="s">
        <v>275</v>
      </c>
      <c r="C21" s="31">
        <v>727436188.46999931</v>
      </c>
      <c r="D21" s="31">
        <v>721614892.54999971</v>
      </c>
      <c r="E21" s="31">
        <v>72581137.059999868</v>
      </c>
      <c r="F21" s="31">
        <v>1521632218.0799999</v>
      </c>
    </row>
    <row r="22" spans="2:8" x14ac:dyDescent="0.3">
      <c r="B22" s="29" t="s">
        <v>276</v>
      </c>
      <c r="C22" s="30">
        <v>89934272.360000014</v>
      </c>
      <c r="D22" s="30">
        <v>87136288.639999971</v>
      </c>
      <c r="E22" s="30">
        <v>9506993.3900000025</v>
      </c>
      <c r="F22" s="30">
        <v>186577554.38999993</v>
      </c>
    </row>
    <row r="23" spans="2:8" x14ac:dyDescent="0.3">
      <c r="B23" s="111" t="s">
        <v>277</v>
      </c>
      <c r="C23" s="31">
        <v>6226128.4700000007</v>
      </c>
      <c r="D23" s="31">
        <v>5911778.2899999991</v>
      </c>
      <c r="E23" s="31">
        <v>652297.22000000009</v>
      </c>
      <c r="F23" s="31">
        <v>12790203.979999997</v>
      </c>
    </row>
    <row r="24" spans="2:8" x14ac:dyDescent="0.3">
      <c r="B24" s="111" t="s">
        <v>278</v>
      </c>
      <c r="C24" s="31">
        <v>39365929.370000012</v>
      </c>
      <c r="D24" s="31">
        <v>38474190.989999995</v>
      </c>
      <c r="E24" s="31">
        <v>4163536.6100000008</v>
      </c>
      <c r="F24" s="31">
        <v>82003656.969999939</v>
      </c>
    </row>
    <row r="25" spans="2:8" x14ac:dyDescent="0.3">
      <c r="B25" s="111" t="s">
        <v>279</v>
      </c>
      <c r="C25" s="31">
        <v>30838207.109999999</v>
      </c>
      <c r="D25" s="31">
        <v>29950065.59</v>
      </c>
      <c r="E25" s="31">
        <v>3284422.6800000011</v>
      </c>
      <c r="F25" s="31">
        <v>64072695.379999965</v>
      </c>
    </row>
    <row r="26" spans="2:8" x14ac:dyDescent="0.3">
      <c r="B26" s="111" t="s">
        <v>280</v>
      </c>
      <c r="C26" s="31">
        <v>13504007.409999996</v>
      </c>
      <c r="D26" s="31">
        <v>12800253.769999987</v>
      </c>
      <c r="E26" s="31">
        <v>1406736.8800000001</v>
      </c>
      <c r="F26" s="31">
        <v>27710998.060000021</v>
      </c>
    </row>
    <row r="27" spans="2:8" x14ac:dyDescent="0.3">
      <c r="B27" s="29" t="s">
        <v>335</v>
      </c>
      <c r="C27" s="30">
        <v>3571017.1399999997</v>
      </c>
      <c r="D27" s="30">
        <v>3533994.96</v>
      </c>
      <c r="E27" s="30">
        <v>370739.82999999984</v>
      </c>
      <c r="F27" s="30">
        <v>7475751.9300000053</v>
      </c>
    </row>
    <row r="28" spans="2:8" x14ac:dyDescent="0.3">
      <c r="B28" s="32" t="s">
        <v>336</v>
      </c>
      <c r="C28" s="33">
        <v>6001954068.8900013</v>
      </c>
      <c r="D28" s="33">
        <v>6419681571.9599924</v>
      </c>
      <c r="E28" s="33">
        <v>593685069.38000071</v>
      </c>
      <c r="F28" s="33">
        <v>13015320710.230007</v>
      </c>
    </row>
    <row r="29" spans="2:8" x14ac:dyDescent="0.3">
      <c r="B29" s="40" t="s">
        <v>156</v>
      </c>
    </row>
    <row r="30" spans="2:8" x14ac:dyDescent="0.3">
      <c r="B30" s="40" t="s">
        <v>157</v>
      </c>
      <c r="H30" s="1" t="s">
        <v>48</v>
      </c>
    </row>
    <row r="31" spans="2:8" x14ac:dyDescent="0.3">
      <c r="B31" s="40" t="s">
        <v>76</v>
      </c>
    </row>
  </sheetData>
  <mergeCells count="4">
    <mergeCell ref="B1:F1"/>
    <mergeCell ref="B2:F2"/>
    <mergeCell ref="B4:F4"/>
    <mergeCell ref="B3:F3"/>
  </mergeCells>
  <pageMargins left="0.7" right="0.7" top="0.75" bottom="0.75" header="0.3" footer="0.3"/>
  <pageSetup orientation="portrait" horizontalDpi="4294967295" verticalDpi="4294967295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2D9F6-35A7-4BA4-9A93-2F2AF9DFE26E}">
  <dimension ref="B1:V29"/>
  <sheetViews>
    <sheetView showGridLines="0" workbookViewId="0">
      <selection sqref="A1:XFD1048576"/>
    </sheetView>
  </sheetViews>
  <sheetFormatPr defaultColWidth="9.1796875" defaultRowHeight="14.5" x14ac:dyDescent="0.35"/>
  <cols>
    <col min="1" max="1" width="9.1796875" style="26"/>
    <col min="2" max="2" width="8.81640625" style="26" bestFit="1" customWidth="1"/>
    <col min="3" max="3" width="9" style="26" bestFit="1" customWidth="1"/>
    <col min="4" max="4" width="13.26953125" style="26" bestFit="1" customWidth="1"/>
    <col min="5" max="5" width="6.54296875" style="26" bestFit="1" customWidth="1"/>
    <col min="6" max="6" width="8.7265625" style="26" bestFit="1" customWidth="1"/>
    <col min="7" max="7" width="13.26953125" style="26" bestFit="1" customWidth="1"/>
    <col min="8" max="8" width="8.7265625" style="26" bestFit="1" customWidth="1"/>
    <col min="9" max="9" width="6.81640625" style="26" bestFit="1" customWidth="1"/>
    <col min="10" max="10" width="10.1796875" style="26" customWidth="1"/>
    <col min="11" max="11" width="10.54296875" style="26" bestFit="1" customWidth="1"/>
    <col min="12" max="12" width="13.26953125" style="26" bestFit="1" customWidth="1"/>
    <col min="13" max="13" width="8.453125" style="26" customWidth="1"/>
    <col min="14" max="14" width="8.7265625" style="26" bestFit="1" customWidth="1"/>
    <col min="15" max="16" width="9.26953125" style="26" bestFit="1" customWidth="1"/>
    <col min="17" max="18" width="9.26953125" style="26" customWidth="1"/>
    <col min="19" max="20" width="15.26953125" style="26" bestFit="1" customWidth="1"/>
    <col min="21" max="16384" width="9.1796875" style="26"/>
  </cols>
  <sheetData>
    <row r="1" spans="2:22" ht="15.5" x14ac:dyDescent="0.35">
      <c r="B1" s="228" t="s">
        <v>68</v>
      </c>
      <c r="C1" s="228"/>
      <c r="D1" s="228"/>
      <c r="E1" s="228"/>
      <c r="F1" s="228"/>
      <c r="G1" s="228"/>
      <c r="H1" s="228"/>
      <c r="I1" s="228"/>
      <c r="J1" s="228"/>
      <c r="K1" s="42"/>
      <c r="L1" s="42"/>
      <c r="M1" s="42"/>
      <c r="N1" s="42"/>
      <c r="O1" s="42"/>
      <c r="P1" s="42"/>
      <c r="Q1" s="42"/>
      <c r="R1" s="42"/>
      <c r="S1" s="42"/>
      <c r="T1" s="42"/>
    </row>
    <row r="2" spans="2:22" ht="15.5" x14ac:dyDescent="0.35">
      <c r="B2" s="228" t="s">
        <v>86</v>
      </c>
      <c r="C2" s="228"/>
      <c r="D2" s="228"/>
      <c r="E2" s="228"/>
      <c r="F2" s="228"/>
      <c r="G2" s="228"/>
      <c r="H2" s="228"/>
      <c r="I2" s="228"/>
      <c r="J2" s="228"/>
      <c r="K2" s="42"/>
      <c r="L2" s="42"/>
      <c r="M2" s="42"/>
      <c r="N2" s="42"/>
      <c r="O2" s="42"/>
      <c r="P2" s="42"/>
      <c r="Q2" s="42"/>
      <c r="R2" s="42"/>
      <c r="S2" s="42"/>
      <c r="T2" s="42"/>
    </row>
    <row r="3" spans="2:22" ht="15.5" x14ac:dyDescent="0.35">
      <c r="B3" s="284" t="s">
        <v>229</v>
      </c>
      <c r="C3" s="284"/>
      <c r="D3" s="284"/>
      <c r="E3" s="284"/>
      <c r="F3" s="284"/>
      <c r="G3" s="284"/>
      <c r="H3" s="284"/>
      <c r="I3" s="284"/>
      <c r="J3" s="284"/>
      <c r="K3" s="43"/>
      <c r="L3" s="43"/>
      <c r="M3" s="43"/>
      <c r="N3" s="43"/>
      <c r="O3" s="43"/>
      <c r="P3" s="43"/>
      <c r="Q3" s="43"/>
      <c r="R3" s="43"/>
      <c r="S3" s="43"/>
      <c r="T3" s="43"/>
    </row>
    <row r="4" spans="2:22" ht="20.25" customHeight="1" x14ac:dyDescent="0.35">
      <c r="B4" s="251" t="s">
        <v>0</v>
      </c>
      <c r="C4" s="285" t="s">
        <v>158</v>
      </c>
      <c r="D4" s="286"/>
      <c r="E4" s="285" t="s">
        <v>159</v>
      </c>
      <c r="F4" s="286"/>
      <c r="G4" s="289" t="s">
        <v>164</v>
      </c>
      <c r="H4" s="290"/>
      <c r="I4" s="293" t="s">
        <v>160</v>
      </c>
      <c r="J4" s="293"/>
      <c r="U4" s="44"/>
      <c r="V4" s="44"/>
    </row>
    <row r="5" spans="2:22" ht="25.5" customHeight="1" x14ac:dyDescent="0.35">
      <c r="B5" s="251"/>
      <c r="C5" s="287"/>
      <c r="D5" s="288"/>
      <c r="E5" s="287"/>
      <c r="F5" s="288"/>
      <c r="G5" s="291"/>
      <c r="H5" s="292"/>
      <c r="I5" s="293"/>
      <c r="J5" s="293"/>
      <c r="U5" s="45"/>
      <c r="V5" s="44"/>
    </row>
    <row r="6" spans="2:22" x14ac:dyDescent="0.35">
      <c r="B6" s="251"/>
      <c r="C6" s="64">
        <v>2021</v>
      </c>
      <c r="D6" s="64">
        <v>2022</v>
      </c>
      <c r="E6" s="64">
        <v>2021</v>
      </c>
      <c r="F6" s="64">
        <v>2022</v>
      </c>
      <c r="G6" s="64">
        <v>2021</v>
      </c>
      <c r="H6" s="64">
        <v>2022</v>
      </c>
      <c r="I6" s="143" t="s">
        <v>29</v>
      </c>
      <c r="J6" s="144" t="s">
        <v>30</v>
      </c>
      <c r="U6" s="44"/>
      <c r="V6" s="44"/>
    </row>
    <row r="7" spans="2:22" x14ac:dyDescent="0.35">
      <c r="B7" s="80" t="s">
        <v>1</v>
      </c>
      <c r="C7" s="178">
        <v>1908995</v>
      </c>
      <c r="D7" s="178">
        <v>2118653</v>
      </c>
      <c r="E7" s="178">
        <v>30310</v>
      </c>
      <c r="F7" s="178">
        <v>31569</v>
      </c>
      <c r="G7" s="178">
        <v>1939305</v>
      </c>
      <c r="H7" s="178">
        <v>2150222</v>
      </c>
      <c r="I7" s="178">
        <v>1259</v>
      </c>
      <c r="J7" s="98">
        <v>4.1537446387330916E-2</v>
      </c>
      <c r="U7" s="44"/>
      <c r="V7" s="44"/>
    </row>
    <row r="8" spans="2:22" x14ac:dyDescent="0.35">
      <c r="B8" s="80" t="s">
        <v>2</v>
      </c>
      <c r="C8" s="178">
        <v>1931231</v>
      </c>
      <c r="D8" s="178"/>
      <c r="E8" s="178">
        <v>30654</v>
      </c>
      <c r="F8" s="178"/>
      <c r="G8" s="178">
        <v>1961885</v>
      </c>
      <c r="H8" s="178"/>
      <c r="I8" s="178"/>
      <c r="J8" s="98"/>
      <c r="U8" s="44"/>
      <c r="V8" s="44"/>
    </row>
    <row r="9" spans="2:22" x14ac:dyDescent="0.35">
      <c r="B9" s="80" t="s">
        <v>3</v>
      </c>
      <c r="C9" s="178">
        <v>1943991</v>
      </c>
      <c r="D9" s="178"/>
      <c r="E9" s="178">
        <v>30950</v>
      </c>
      <c r="F9" s="178"/>
      <c r="G9" s="178">
        <v>1974941</v>
      </c>
      <c r="H9" s="178"/>
      <c r="I9" s="178"/>
      <c r="J9" s="98"/>
      <c r="U9" s="44"/>
      <c r="V9" s="44"/>
    </row>
    <row r="10" spans="2:22" x14ac:dyDescent="0.35">
      <c r="B10" s="80" t="s">
        <v>4</v>
      </c>
      <c r="C10" s="178">
        <v>1976253</v>
      </c>
      <c r="D10" s="178"/>
      <c r="E10" s="178">
        <v>30967</v>
      </c>
      <c r="F10" s="178"/>
      <c r="G10" s="178">
        <v>2007220</v>
      </c>
      <c r="H10" s="178"/>
      <c r="I10" s="178"/>
      <c r="J10" s="98"/>
      <c r="U10" s="44"/>
      <c r="V10" s="44"/>
    </row>
    <row r="11" spans="2:22" x14ac:dyDescent="0.35">
      <c r="B11" s="80" t="s">
        <v>5</v>
      </c>
      <c r="C11" s="178">
        <v>2004438</v>
      </c>
      <c r="D11" s="178"/>
      <c r="E11" s="178">
        <v>31283</v>
      </c>
      <c r="F11" s="178"/>
      <c r="G11" s="178">
        <v>2035721</v>
      </c>
      <c r="H11" s="178"/>
      <c r="I11" s="178"/>
      <c r="J11" s="98"/>
      <c r="U11" s="44"/>
      <c r="V11" s="44"/>
    </row>
    <row r="12" spans="2:22" x14ac:dyDescent="0.35">
      <c r="B12" s="80" t="s">
        <v>6</v>
      </c>
      <c r="C12" s="178">
        <v>2019834</v>
      </c>
      <c r="D12" s="178"/>
      <c r="E12" s="178">
        <v>31291</v>
      </c>
      <c r="F12" s="178"/>
      <c r="G12" s="178">
        <v>2051125</v>
      </c>
      <c r="H12" s="178"/>
      <c r="I12" s="178"/>
      <c r="J12" s="98"/>
      <c r="U12" s="44"/>
      <c r="V12" s="44"/>
    </row>
    <row r="13" spans="2:22" x14ac:dyDescent="0.35">
      <c r="B13" s="80" t="s">
        <v>7</v>
      </c>
      <c r="C13" s="178">
        <v>2039813</v>
      </c>
      <c r="D13" s="178"/>
      <c r="E13" s="178">
        <v>30245</v>
      </c>
      <c r="F13" s="178"/>
      <c r="G13" s="178">
        <v>2070058</v>
      </c>
      <c r="H13" s="178"/>
      <c r="I13" s="178"/>
      <c r="J13" s="98"/>
      <c r="U13" s="44"/>
      <c r="V13" s="44"/>
    </row>
    <row r="14" spans="2:22" x14ac:dyDescent="0.35">
      <c r="B14" s="80" t="s">
        <v>8</v>
      </c>
      <c r="C14" s="178">
        <v>2053532</v>
      </c>
      <c r="D14" s="178"/>
      <c r="E14" s="178">
        <v>30127</v>
      </c>
      <c r="F14" s="178"/>
      <c r="G14" s="178">
        <v>2083659</v>
      </c>
      <c r="H14" s="178"/>
      <c r="I14" s="178"/>
      <c r="J14" s="98"/>
      <c r="U14" s="44"/>
      <c r="V14" s="44"/>
    </row>
    <row r="15" spans="2:22" x14ac:dyDescent="0.35">
      <c r="B15" s="80" t="s">
        <v>9</v>
      </c>
      <c r="C15" s="178">
        <v>2071419</v>
      </c>
      <c r="D15" s="178"/>
      <c r="E15" s="178">
        <v>30203</v>
      </c>
      <c r="F15" s="178"/>
      <c r="G15" s="178">
        <v>2101622</v>
      </c>
      <c r="H15" s="178"/>
      <c r="I15" s="178"/>
      <c r="J15" s="98"/>
      <c r="U15" s="44"/>
      <c r="V15" s="44"/>
    </row>
    <row r="16" spans="2:22" x14ac:dyDescent="0.35">
      <c r="B16" s="80" t="s">
        <v>10</v>
      </c>
      <c r="C16" s="178">
        <v>2096290</v>
      </c>
      <c r="D16" s="178"/>
      <c r="E16" s="178">
        <v>30376</v>
      </c>
      <c r="F16" s="178"/>
      <c r="G16" s="178">
        <v>2126666</v>
      </c>
      <c r="H16" s="178"/>
      <c r="I16" s="178"/>
      <c r="J16" s="98"/>
      <c r="U16" s="44"/>
      <c r="V16" s="44"/>
    </row>
    <row r="17" spans="2:22" x14ac:dyDescent="0.35">
      <c r="B17" s="80" t="s">
        <v>11</v>
      </c>
      <c r="C17" s="178">
        <v>2113957</v>
      </c>
      <c r="D17" s="178"/>
      <c r="E17" s="178">
        <v>30480</v>
      </c>
      <c r="F17" s="178"/>
      <c r="G17" s="178">
        <v>2144437</v>
      </c>
      <c r="H17" s="178"/>
      <c r="I17" s="178"/>
      <c r="J17" s="98"/>
      <c r="U17" s="44"/>
      <c r="V17" s="44"/>
    </row>
    <row r="18" spans="2:22" x14ac:dyDescent="0.35">
      <c r="B18" s="80" t="s">
        <v>12</v>
      </c>
      <c r="C18" s="178">
        <v>2134628</v>
      </c>
      <c r="D18" s="178"/>
      <c r="E18" s="178">
        <v>31861</v>
      </c>
      <c r="F18" s="178"/>
      <c r="G18" s="178">
        <v>2166489</v>
      </c>
      <c r="H18" s="178"/>
      <c r="I18" s="178"/>
      <c r="J18" s="98"/>
      <c r="K18" s="215"/>
      <c r="L18" s="214"/>
      <c r="N18" s="215"/>
      <c r="U18" s="44"/>
      <c r="V18" s="44"/>
    </row>
    <row r="19" spans="2:22" x14ac:dyDescent="0.35">
      <c r="B19" s="226" t="s">
        <v>204</v>
      </c>
      <c r="C19" s="226"/>
      <c r="D19" s="226"/>
      <c r="E19" s="226"/>
      <c r="F19" s="226"/>
      <c r="G19" s="226"/>
      <c r="H19" s="226"/>
      <c r="I19" s="226"/>
      <c r="J19" s="226"/>
    </row>
    <row r="20" spans="2:22" ht="20.25" customHeight="1" x14ac:dyDescent="0.35">
      <c r="B20" s="227"/>
      <c r="C20" s="227"/>
      <c r="D20" s="227"/>
      <c r="E20" s="227"/>
      <c r="F20" s="227"/>
      <c r="G20" s="227"/>
      <c r="H20" s="227"/>
      <c r="I20" s="227"/>
      <c r="J20" s="227"/>
    </row>
    <row r="21" spans="2:22" x14ac:dyDescent="0.35">
      <c r="B21" s="40" t="s">
        <v>76</v>
      </c>
    </row>
    <row r="24" spans="2:22" x14ac:dyDescent="0.35">
      <c r="D24" s="214"/>
    </row>
    <row r="27" spans="2:22" x14ac:dyDescent="0.35">
      <c r="G27" s="214"/>
    </row>
    <row r="28" spans="2:22" x14ac:dyDescent="0.35">
      <c r="G28" s="214"/>
    </row>
    <row r="29" spans="2:22" x14ac:dyDescent="0.35">
      <c r="G29" s="214"/>
    </row>
  </sheetData>
  <mergeCells count="9">
    <mergeCell ref="B19:J20"/>
    <mergeCell ref="B1:J1"/>
    <mergeCell ref="B2:J2"/>
    <mergeCell ref="B3:J3"/>
    <mergeCell ref="B4:B6"/>
    <mergeCell ref="C4:D5"/>
    <mergeCell ref="E4:F5"/>
    <mergeCell ref="G4:H5"/>
    <mergeCell ref="I4:J5"/>
  </mergeCells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0370A-C260-4EE0-9238-C1777CAFE3C4}">
  <dimension ref="B1:L26"/>
  <sheetViews>
    <sheetView showGridLines="0" workbookViewId="0">
      <selection sqref="A1:XFD1048576"/>
    </sheetView>
  </sheetViews>
  <sheetFormatPr defaultColWidth="9.1796875" defaultRowHeight="14.5" x14ac:dyDescent="0.35"/>
  <cols>
    <col min="1" max="1" width="9.1796875" style="26"/>
    <col min="2" max="2" width="12" style="26" customWidth="1"/>
    <col min="3" max="3" width="7.81640625" style="26" bestFit="1" customWidth="1"/>
    <col min="4" max="4" width="10.81640625" style="26" customWidth="1"/>
    <col min="5" max="5" width="8.7265625" style="26" customWidth="1"/>
    <col min="6" max="6" width="8.54296875" style="26" customWidth="1"/>
    <col min="7" max="8" width="7.81640625" style="26" bestFit="1" customWidth="1"/>
    <col min="9" max="9" width="8.26953125" style="26" bestFit="1" customWidth="1"/>
    <col min="10" max="10" width="15.1796875" style="26" customWidth="1"/>
    <col min="11" max="11" width="10.54296875" style="26" bestFit="1" customWidth="1"/>
    <col min="12" max="13" width="9.26953125" style="26" bestFit="1" customWidth="1"/>
    <col min="14" max="14" width="8.453125" style="26" customWidth="1"/>
    <col min="15" max="15" width="7.1796875" style="26" customWidth="1"/>
    <col min="16" max="17" width="9.26953125" style="26" bestFit="1" customWidth="1"/>
    <col min="18" max="19" width="9.26953125" style="26" customWidth="1"/>
    <col min="20" max="21" width="15.26953125" style="26" bestFit="1" customWidth="1"/>
    <col min="22" max="16384" width="9.1796875" style="26"/>
  </cols>
  <sheetData>
    <row r="1" spans="2:12" x14ac:dyDescent="0.35">
      <c r="B1" s="228" t="s">
        <v>69</v>
      </c>
      <c r="C1" s="228"/>
      <c r="D1" s="228"/>
      <c r="E1" s="228"/>
      <c r="F1" s="228"/>
      <c r="G1" s="228"/>
      <c r="H1" s="228"/>
      <c r="I1" s="228"/>
      <c r="J1" s="228"/>
    </row>
    <row r="2" spans="2:12" x14ac:dyDescent="0.35">
      <c r="B2" s="228" t="s">
        <v>196</v>
      </c>
      <c r="C2" s="228"/>
      <c r="D2" s="228"/>
      <c r="E2" s="228"/>
      <c r="F2" s="228"/>
      <c r="G2" s="228"/>
      <c r="H2" s="228"/>
      <c r="I2" s="228"/>
      <c r="J2" s="228"/>
    </row>
    <row r="3" spans="2:12" x14ac:dyDescent="0.35">
      <c r="B3" s="284" t="s">
        <v>229</v>
      </c>
      <c r="C3" s="284"/>
      <c r="D3" s="284"/>
      <c r="E3" s="284"/>
      <c r="F3" s="284"/>
      <c r="G3" s="284"/>
      <c r="H3" s="284"/>
      <c r="I3" s="284"/>
      <c r="J3" s="284"/>
    </row>
    <row r="4" spans="2:12" ht="15" customHeight="1" x14ac:dyDescent="0.35">
      <c r="B4" s="251" t="s">
        <v>0</v>
      </c>
      <c r="C4" s="271" t="s">
        <v>161</v>
      </c>
      <c r="D4" s="271"/>
      <c r="E4" s="271" t="s">
        <v>162</v>
      </c>
      <c r="F4" s="271"/>
      <c r="G4" s="271" t="s">
        <v>163</v>
      </c>
      <c r="H4" s="271"/>
      <c r="I4" s="293" t="s">
        <v>197</v>
      </c>
      <c r="J4" s="293"/>
    </row>
    <row r="5" spans="2:12" x14ac:dyDescent="0.35">
      <c r="B5" s="251"/>
      <c r="C5" s="271"/>
      <c r="D5" s="271"/>
      <c r="E5" s="271"/>
      <c r="F5" s="271"/>
      <c r="G5" s="271"/>
      <c r="H5" s="271"/>
      <c r="I5" s="293"/>
      <c r="J5" s="293"/>
    </row>
    <row r="6" spans="2:12" x14ac:dyDescent="0.35">
      <c r="B6" s="251"/>
      <c r="C6" s="64">
        <v>2021</v>
      </c>
      <c r="D6" s="64">
        <v>2022</v>
      </c>
      <c r="E6" s="64">
        <v>2021</v>
      </c>
      <c r="F6" s="64">
        <v>2022</v>
      </c>
      <c r="G6" s="64">
        <v>2021</v>
      </c>
      <c r="H6" s="64">
        <v>2022</v>
      </c>
      <c r="I6" s="143" t="s">
        <v>29</v>
      </c>
      <c r="J6" s="144" t="s">
        <v>30</v>
      </c>
    </row>
    <row r="7" spans="2:12" x14ac:dyDescent="0.35">
      <c r="B7" s="80" t="s">
        <v>1</v>
      </c>
      <c r="C7" s="68">
        <v>2028190</v>
      </c>
      <c r="D7" s="68">
        <v>2259646</v>
      </c>
      <c r="E7" s="68">
        <v>31348</v>
      </c>
      <c r="F7" s="68">
        <v>32640</v>
      </c>
      <c r="G7" s="68">
        <v>2059538</v>
      </c>
      <c r="H7" s="68">
        <v>2292286</v>
      </c>
      <c r="I7" s="146">
        <v>1292</v>
      </c>
      <c r="J7" s="98">
        <v>4.1214750542299353E-2</v>
      </c>
      <c r="K7" s="46"/>
    </row>
    <row r="8" spans="2:12" x14ac:dyDescent="0.35">
      <c r="B8" s="80" t="s">
        <v>2</v>
      </c>
      <c r="C8" s="68">
        <v>2051688</v>
      </c>
      <c r="D8" s="68"/>
      <c r="E8" s="68">
        <v>31716</v>
      </c>
      <c r="F8" s="68"/>
      <c r="G8" s="68">
        <v>2083404</v>
      </c>
      <c r="H8" s="68"/>
      <c r="I8" s="146"/>
      <c r="J8" s="98"/>
    </row>
    <row r="9" spans="2:12" x14ac:dyDescent="0.35">
      <c r="B9" s="80" t="s">
        <v>3</v>
      </c>
      <c r="C9" s="68">
        <v>2065664</v>
      </c>
      <c r="D9" s="68"/>
      <c r="E9" s="68">
        <v>32036</v>
      </c>
      <c r="F9" s="68"/>
      <c r="G9" s="68">
        <v>2097700</v>
      </c>
      <c r="H9" s="68"/>
      <c r="I9" s="146"/>
      <c r="J9" s="98"/>
    </row>
    <row r="10" spans="2:12" x14ac:dyDescent="0.35">
      <c r="B10" s="80" t="s">
        <v>4</v>
      </c>
      <c r="C10" s="68">
        <v>2101062</v>
      </c>
      <c r="D10" s="68"/>
      <c r="E10" s="68">
        <v>32069</v>
      </c>
      <c r="F10" s="68"/>
      <c r="G10" s="68">
        <v>2133131</v>
      </c>
      <c r="H10" s="68"/>
      <c r="I10" s="146"/>
      <c r="J10" s="98"/>
    </row>
    <row r="11" spans="2:12" x14ac:dyDescent="0.35">
      <c r="B11" s="80" t="s">
        <v>5</v>
      </c>
      <c r="C11" s="68">
        <v>2130834</v>
      </c>
      <c r="D11" s="68"/>
      <c r="E11" s="68">
        <v>32393</v>
      </c>
      <c r="F11" s="68"/>
      <c r="G11" s="68">
        <v>2163227</v>
      </c>
      <c r="H11" s="68"/>
      <c r="I11" s="146"/>
      <c r="J11" s="98"/>
      <c r="L11" s="50"/>
    </row>
    <row r="12" spans="2:12" x14ac:dyDescent="0.35">
      <c r="B12" s="80" t="s">
        <v>6</v>
      </c>
      <c r="C12" s="68">
        <v>2141374</v>
      </c>
      <c r="D12" s="68"/>
      <c r="E12" s="68">
        <v>32394</v>
      </c>
      <c r="F12" s="68"/>
      <c r="G12" s="68">
        <v>2173768</v>
      </c>
      <c r="H12" s="68"/>
      <c r="I12" s="146"/>
      <c r="J12" s="98"/>
      <c r="L12" s="50"/>
    </row>
    <row r="13" spans="2:12" x14ac:dyDescent="0.35">
      <c r="B13" s="80" t="s">
        <v>7</v>
      </c>
      <c r="C13" s="68">
        <v>2168770</v>
      </c>
      <c r="D13" s="68"/>
      <c r="E13" s="68">
        <v>31362</v>
      </c>
      <c r="F13" s="68"/>
      <c r="G13" s="68">
        <v>2200132</v>
      </c>
      <c r="H13" s="68"/>
      <c r="I13" s="146"/>
      <c r="J13" s="98"/>
      <c r="L13" s="49"/>
    </row>
    <row r="14" spans="2:12" x14ac:dyDescent="0.35">
      <c r="B14" s="80" t="s">
        <v>8</v>
      </c>
      <c r="C14" s="68">
        <v>2183776</v>
      </c>
      <c r="D14" s="68"/>
      <c r="E14" s="68">
        <v>31255</v>
      </c>
      <c r="F14" s="68"/>
      <c r="G14" s="68">
        <v>2215031</v>
      </c>
      <c r="H14" s="68"/>
      <c r="I14" s="146"/>
      <c r="J14" s="98"/>
    </row>
    <row r="15" spans="2:12" x14ac:dyDescent="0.35">
      <c r="B15" s="80" t="s">
        <v>9</v>
      </c>
      <c r="C15" s="68">
        <v>2208766</v>
      </c>
      <c r="D15" s="68"/>
      <c r="E15" s="68">
        <v>31368</v>
      </c>
      <c r="F15" s="68"/>
      <c r="G15" s="68">
        <v>2240134</v>
      </c>
      <c r="H15" s="68"/>
      <c r="I15" s="146"/>
      <c r="J15" s="98"/>
    </row>
    <row r="16" spans="2:12" x14ac:dyDescent="0.35">
      <c r="B16" s="80" t="s">
        <v>10</v>
      </c>
      <c r="C16" s="68">
        <v>2242152</v>
      </c>
      <c r="D16" s="68"/>
      <c r="E16" s="68">
        <v>31527</v>
      </c>
      <c r="F16" s="68"/>
      <c r="G16" s="68">
        <v>2273679</v>
      </c>
      <c r="H16" s="68"/>
      <c r="I16" s="146"/>
      <c r="J16" s="98"/>
    </row>
    <row r="17" spans="2:10" x14ac:dyDescent="0.35">
      <c r="B17" s="80" t="s">
        <v>11</v>
      </c>
      <c r="C17" s="68">
        <v>2263616</v>
      </c>
      <c r="D17" s="68"/>
      <c r="E17" s="68">
        <v>31659</v>
      </c>
      <c r="F17" s="68"/>
      <c r="G17" s="68">
        <v>2295275</v>
      </c>
      <c r="H17" s="68"/>
      <c r="I17" s="146"/>
      <c r="J17" s="98"/>
    </row>
    <row r="18" spans="2:10" x14ac:dyDescent="0.35">
      <c r="B18" s="80" t="s">
        <v>12</v>
      </c>
      <c r="C18" s="68">
        <v>2288154</v>
      </c>
      <c r="D18" s="68"/>
      <c r="E18" s="68">
        <v>33095</v>
      </c>
      <c r="F18" s="68"/>
      <c r="G18" s="68">
        <v>2321249</v>
      </c>
      <c r="H18" s="68"/>
      <c r="I18" s="146"/>
      <c r="J18" s="98"/>
    </row>
    <row r="19" spans="2:10" ht="15" customHeight="1" x14ac:dyDescent="0.35">
      <c r="B19" s="226" t="s">
        <v>204</v>
      </c>
      <c r="C19" s="226"/>
      <c r="D19" s="226"/>
      <c r="E19" s="226"/>
      <c r="F19" s="226"/>
      <c r="G19" s="226"/>
      <c r="H19" s="226"/>
      <c r="I19" s="226"/>
      <c r="J19" s="226"/>
    </row>
    <row r="20" spans="2:10" x14ac:dyDescent="0.35">
      <c r="B20" s="227"/>
      <c r="C20" s="227"/>
      <c r="D20" s="227"/>
      <c r="E20" s="227"/>
      <c r="F20" s="227"/>
      <c r="G20" s="227"/>
      <c r="H20" s="227"/>
      <c r="I20" s="227"/>
      <c r="J20" s="227"/>
    </row>
    <row r="21" spans="2:10" x14ac:dyDescent="0.35">
      <c r="B21" s="40" t="s">
        <v>76</v>
      </c>
    </row>
    <row r="23" spans="2:10" x14ac:dyDescent="0.35">
      <c r="F23" s="46"/>
    </row>
    <row r="25" spans="2:10" x14ac:dyDescent="0.35">
      <c r="H25" s="46"/>
    </row>
    <row r="26" spans="2:10" x14ac:dyDescent="0.35">
      <c r="G26" s="46"/>
    </row>
  </sheetData>
  <mergeCells count="9">
    <mergeCell ref="B19:J20"/>
    <mergeCell ref="B1:J1"/>
    <mergeCell ref="B2:J2"/>
    <mergeCell ref="B3:J3"/>
    <mergeCell ref="B4:B6"/>
    <mergeCell ref="C4:D5"/>
    <mergeCell ref="E4:F5"/>
    <mergeCell ref="G4:H5"/>
    <mergeCell ref="I4:J5"/>
  </mergeCells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71809-4100-40F4-BFF1-B17CF2440BB4}">
  <dimension ref="B1:Y21"/>
  <sheetViews>
    <sheetView showGridLines="0" workbookViewId="0">
      <selection sqref="A1:XFD1048576"/>
    </sheetView>
  </sheetViews>
  <sheetFormatPr defaultColWidth="9.1796875" defaultRowHeight="14.5" x14ac:dyDescent="0.35"/>
  <cols>
    <col min="1" max="1" width="9.1796875" style="26"/>
    <col min="2" max="2" width="10" style="26" bestFit="1" customWidth="1"/>
    <col min="3" max="3" width="6.81640625" style="26" customWidth="1"/>
    <col min="4" max="4" width="6.7265625" style="26" customWidth="1"/>
    <col min="5" max="5" width="6.81640625" style="26" customWidth="1"/>
    <col min="6" max="6" width="7.453125" style="26" customWidth="1"/>
    <col min="7" max="7" width="7.54296875" style="26" customWidth="1"/>
    <col min="8" max="8" width="6.7265625" style="26" customWidth="1"/>
    <col min="9" max="9" width="8.1796875" style="26" customWidth="1"/>
    <col min="10" max="10" width="6.7265625" style="26" bestFit="1" customWidth="1"/>
    <col min="11" max="11" width="7" style="26" bestFit="1" customWidth="1"/>
    <col min="12" max="12" width="9" style="26" customWidth="1"/>
    <col min="13" max="13" width="12.1796875" style="26" bestFit="1" customWidth="1"/>
    <col min="14" max="14" width="12.26953125" style="26" bestFit="1" customWidth="1"/>
    <col min="15" max="16" width="7" style="26" bestFit="1" customWidth="1"/>
    <col min="17" max="17" width="9.26953125" style="26" bestFit="1" customWidth="1"/>
    <col min="18" max="18" width="8.453125" style="26" customWidth="1"/>
    <col min="19" max="19" width="7.1796875" style="26" customWidth="1"/>
    <col min="20" max="21" width="9.26953125" style="26" bestFit="1" customWidth="1"/>
    <col min="22" max="23" width="9.26953125" style="26" customWidth="1"/>
    <col min="24" max="25" width="15.26953125" style="26" bestFit="1" customWidth="1"/>
    <col min="26" max="16384" width="9.1796875" style="26"/>
  </cols>
  <sheetData>
    <row r="1" spans="2:25" ht="15.5" x14ac:dyDescent="0.35">
      <c r="B1" s="228" t="s">
        <v>70</v>
      </c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42"/>
      <c r="R1" s="42"/>
      <c r="S1" s="42"/>
      <c r="T1" s="42"/>
      <c r="U1" s="42"/>
      <c r="V1" s="42"/>
      <c r="W1" s="42"/>
      <c r="X1" s="42"/>
      <c r="Y1" s="42"/>
    </row>
    <row r="2" spans="2:25" x14ac:dyDescent="0.35">
      <c r="B2" s="228" t="s">
        <v>172</v>
      </c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</row>
    <row r="3" spans="2:25" x14ac:dyDescent="0.35">
      <c r="B3" s="241" t="s">
        <v>231</v>
      </c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</row>
    <row r="4" spans="2:25" ht="15" customHeight="1" x14ac:dyDescent="0.35">
      <c r="B4" s="251" t="s">
        <v>0</v>
      </c>
      <c r="C4" s="271" t="s">
        <v>174</v>
      </c>
      <c r="D4" s="271"/>
      <c r="E4" s="271" t="s">
        <v>175</v>
      </c>
      <c r="F4" s="271"/>
      <c r="G4" s="285" t="s">
        <v>173</v>
      </c>
      <c r="H4" s="286"/>
      <c r="I4" s="293" t="s">
        <v>198</v>
      </c>
      <c r="J4" s="293"/>
      <c r="K4" s="293" t="s">
        <v>199</v>
      </c>
      <c r="L4" s="293"/>
      <c r="M4" s="285" t="s">
        <v>100</v>
      </c>
      <c r="N4" s="286"/>
      <c r="O4" s="294" t="s">
        <v>165</v>
      </c>
      <c r="P4" s="295"/>
    </row>
    <row r="5" spans="2:25" ht="30" customHeight="1" x14ac:dyDescent="0.35">
      <c r="B5" s="251"/>
      <c r="C5" s="271"/>
      <c r="D5" s="271"/>
      <c r="E5" s="271"/>
      <c r="F5" s="271"/>
      <c r="G5" s="287"/>
      <c r="H5" s="288"/>
      <c r="I5" s="293"/>
      <c r="J5" s="293"/>
      <c r="K5" s="293"/>
      <c r="L5" s="293"/>
      <c r="M5" s="287"/>
      <c r="N5" s="288"/>
      <c r="O5" s="296"/>
      <c r="P5" s="297"/>
    </row>
    <row r="6" spans="2:25" x14ac:dyDescent="0.35">
      <c r="B6" s="251"/>
      <c r="C6" s="64">
        <v>2021</v>
      </c>
      <c r="D6" s="64">
        <v>2022</v>
      </c>
      <c r="E6" s="64">
        <v>2021</v>
      </c>
      <c r="F6" s="64">
        <v>2022</v>
      </c>
      <c r="G6" s="64">
        <v>2021</v>
      </c>
      <c r="H6" s="64">
        <v>2022</v>
      </c>
      <c r="I6" s="143" t="s">
        <v>29</v>
      </c>
      <c r="J6" s="144" t="s">
        <v>30</v>
      </c>
      <c r="K6" s="143" t="s">
        <v>29</v>
      </c>
      <c r="L6" s="144" t="s">
        <v>30</v>
      </c>
      <c r="M6" s="64">
        <v>2021</v>
      </c>
      <c r="N6" s="64">
        <v>2022</v>
      </c>
      <c r="O6" s="97">
        <v>2021</v>
      </c>
      <c r="P6" s="97">
        <v>2022</v>
      </c>
    </row>
    <row r="7" spans="2:25" x14ac:dyDescent="0.35">
      <c r="B7" s="121" t="s">
        <v>1</v>
      </c>
      <c r="C7" s="85">
        <v>16053</v>
      </c>
      <c r="D7" s="85">
        <v>17633</v>
      </c>
      <c r="E7" s="85">
        <v>15295</v>
      </c>
      <c r="F7" s="85">
        <v>15007</v>
      </c>
      <c r="G7" s="85">
        <v>31348</v>
      </c>
      <c r="H7" s="85">
        <v>32640</v>
      </c>
      <c r="I7" s="178">
        <v>1580</v>
      </c>
      <c r="J7" s="187">
        <v>8.9604718425679131E-2</v>
      </c>
      <c r="K7" s="178">
        <v>-288</v>
      </c>
      <c r="L7" s="187">
        <v>-1.9191044179382954E-2</v>
      </c>
      <c r="M7" s="86">
        <v>1519433049.7099991</v>
      </c>
      <c r="N7" s="86">
        <v>1791782807.0699983</v>
      </c>
      <c r="O7" s="86">
        <v>50129.760795446949</v>
      </c>
      <c r="P7" s="86">
        <v>56757.667555830012</v>
      </c>
    </row>
    <row r="8" spans="2:25" x14ac:dyDescent="0.35">
      <c r="B8" s="121" t="s">
        <v>2</v>
      </c>
      <c r="C8" s="85">
        <v>16271</v>
      </c>
      <c r="D8" s="85"/>
      <c r="E8" s="85">
        <v>15445</v>
      </c>
      <c r="F8" s="85"/>
      <c r="G8" s="85">
        <v>31716</v>
      </c>
      <c r="H8" s="85"/>
      <c r="I8" s="178"/>
      <c r="J8" s="187"/>
      <c r="K8" s="178"/>
      <c r="L8" s="187"/>
      <c r="M8" s="86">
        <v>1525152689.7300024</v>
      </c>
      <c r="N8" s="86"/>
      <c r="O8" s="86">
        <v>49753.790361127474</v>
      </c>
      <c r="P8" s="86"/>
    </row>
    <row r="9" spans="2:25" x14ac:dyDescent="0.35">
      <c r="B9" s="121" t="s">
        <v>3</v>
      </c>
      <c r="C9" s="85">
        <v>16464</v>
      </c>
      <c r="D9" s="85"/>
      <c r="E9" s="85">
        <v>15572</v>
      </c>
      <c r="F9" s="85"/>
      <c r="G9" s="85">
        <v>32036</v>
      </c>
      <c r="H9" s="85"/>
      <c r="I9" s="178"/>
      <c r="J9" s="187"/>
      <c r="K9" s="178"/>
      <c r="L9" s="187"/>
      <c r="M9" s="86">
        <v>1583216844.7200007</v>
      </c>
      <c r="N9" s="86"/>
      <c r="O9" s="86">
        <v>51154.017599999985</v>
      </c>
      <c r="P9" s="86"/>
    </row>
    <row r="10" spans="2:25" x14ac:dyDescent="0.35">
      <c r="B10" s="121" t="s">
        <v>4</v>
      </c>
      <c r="C10" s="85">
        <v>16771</v>
      </c>
      <c r="D10" s="85"/>
      <c r="E10" s="85">
        <v>15298</v>
      </c>
      <c r="F10" s="85"/>
      <c r="G10" s="85">
        <v>32069</v>
      </c>
      <c r="H10" s="85"/>
      <c r="I10" s="178"/>
      <c r="J10" s="187"/>
      <c r="K10" s="178"/>
      <c r="L10" s="187"/>
      <c r="M10" s="86">
        <v>1586818915.7700005</v>
      </c>
      <c r="N10" s="86"/>
      <c r="O10" s="86">
        <v>51242.255167436349</v>
      </c>
      <c r="P10" s="86"/>
    </row>
    <row r="11" spans="2:25" x14ac:dyDescent="0.35">
      <c r="B11" s="121" t="s">
        <v>5</v>
      </c>
      <c r="C11" s="85">
        <v>17045</v>
      </c>
      <c r="D11" s="85"/>
      <c r="E11" s="85">
        <v>15348</v>
      </c>
      <c r="F11" s="85"/>
      <c r="G11" s="85">
        <v>32393</v>
      </c>
      <c r="H11" s="85"/>
      <c r="I11" s="178"/>
      <c r="J11" s="187"/>
      <c r="K11" s="178"/>
      <c r="L11" s="187"/>
      <c r="M11" s="86">
        <v>1606758538.8699996</v>
      </c>
      <c r="N11" s="86"/>
      <c r="O11" s="86">
        <v>51362.034934948606</v>
      </c>
      <c r="P11" s="86"/>
    </row>
    <row r="12" spans="2:25" x14ac:dyDescent="0.35">
      <c r="B12" s="121" t="s">
        <v>6</v>
      </c>
      <c r="C12" s="85">
        <v>17157</v>
      </c>
      <c r="D12" s="85"/>
      <c r="E12" s="85">
        <v>15237</v>
      </c>
      <c r="F12" s="85"/>
      <c r="G12" s="85">
        <v>32394</v>
      </c>
      <c r="H12" s="85"/>
      <c r="I12" s="178"/>
      <c r="J12" s="187"/>
      <c r="K12" s="178"/>
      <c r="L12" s="187"/>
      <c r="M12" s="86">
        <v>1635701517.6500015</v>
      </c>
      <c r="N12" s="86"/>
      <c r="O12" s="86">
        <v>52273.865253587319</v>
      </c>
      <c r="P12" s="86"/>
    </row>
    <row r="13" spans="2:25" x14ac:dyDescent="0.35">
      <c r="B13" s="121" t="s">
        <v>7</v>
      </c>
      <c r="C13" s="85">
        <v>17234</v>
      </c>
      <c r="D13" s="85"/>
      <c r="E13" s="85">
        <v>14128</v>
      </c>
      <c r="F13" s="85"/>
      <c r="G13" s="85">
        <v>31362</v>
      </c>
      <c r="H13" s="85"/>
      <c r="I13" s="178"/>
      <c r="J13" s="187"/>
      <c r="K13" s="178"/>
      <c r="L13" s="187"/>
      <c r="M13" s="86">
        <v>1644285399.52</v>
      </c>
      <c r="N13" s="86"/>
      <c r="O13" s="86">
        <v>54365.528170606747</v>
      </c>
      <c r="P13" s="86"/>
    </row>
    <row r="14" spans="2:25" x14ac:dyDescent="0.35">
      <c r="B14" s="121" t="s">
        <v>8</v>
      </c>
      <c r="C14" s="85">
        <v>17320</v>
      </c>
      <c r="D14" s="85"/>
      <c r="E14" s="85">
        <v>13935</v>
      </c>
      <c r="F14" s="85"/>
      <c r="G14" s="85">
        <v>31255</v>
      </c>
      <c r="H14" s="85"/>
      <c r="I14" s="178"/>
      <c r="J14" s="187"/>
      <c r="K14" s="178"/>
      <c r="L14" s="187"/>
      <c r="M14" s="86">
        <v>1675929894.8699989</v>
      </c>
      <c r="N14" s="86"/>
      <c r="O14" s="86">
        <v>55628.834429913324</v>
      </c>
      <c r="P14" s="86"/>
    </row>
    <row r="15" spans="2:25" x14ac:dyDescent="0.35">
      <c r="B15" s="121" t="s">
        <v>9</v>
      </c>
      <c r="C15" s="85">
        <v>17552</v>
      </c>
      <c r="D15" s="85"/>
      <c r="E15" s="85">
        <v>13816</v>
      </c>
      <c r="F15" s="85"/>
      <c r="G15" s="85">
        <v>31368</v>
      </c>
      <c r="H15" s="85"/>
      <c r="I15" s="178"/>
      <c r="J15" s="187"/>
      <c r="K15" s="178"/>
      <c r="L15" s="187"/>
      <c r="M15" s="86">
        <v>1696254632.4800003</v>
      </c>
      <c r="N15" s="86"/>
      <c r="O15" s="86">
        <v>56161.792950369207</v>
      </c>
      <c r="P15" s="86"/>
    </row>
    <row r="16" spans="2:25" x14ac:dyDescent="0.35">
      <c r="B16" s="121" t="s">
        <v>10</v>
      </c>
      <c r="C16" s="85">
        <v>17654</v>
      </c>
      <c r="D16" s="85"/>
      <c r="E16" s="85">
        <v>13873</v>
      </c>
      <c r="F16" s="85"/>
      <c r="G16" s="85">
        <v>31527</v>
      </c>
      <c r="H16" s="85"/>
      <c r="I16" s="178"/>
      <c r="J16" s="187"/>
      <c r="K16" s="178"/>
      <c r="L16" s="187"/>
      <c r="M16" s="86">
        <v>1717446354.0500019</v>
      </c>
      <c r="N16" s="86"/>
      <c r="O16" s="86">
        <v>56539.582369304801</v>
      </c>
      <c r="P16" s="86"/>
    </row>
    <row r="17" spans="2:16" x14ac:dyDescent="0.35">
      <c r="B17" s="121" t="s">
        <v>11</v>
      </c>
      <c r="C17" s="85">
        <v>17770</v>
      </c>
      <c r="D17" s="85"/>
      <c r="E17" s="85">
        <v>13889</v>
      </c>
      <c r="F17" s="85"/>
      <c r="G17" s="85">
        <v>31659</v>
      </c>
      <c r="H17" s="85"/>
      <c r="I17" s="178"/>
      <c r="J17" s="187"/>
      <c r="K17" s="178"/>
      <c r="L17" s="187"/>
      <c r="M17" s="86">
        <v>1738721825.9900007</v>
      </c>
      <c r="N17" s="86"/>
      <c r="O17" s="86">
        <v>57044.67933038067</v>
      </c>
      <c r="P17" s="86"/>
    </row>
    <row r="18" spans="2:16" x14ac:dyDescent="0.35">
      <c r="B18" s="121" t="s">
        <v>12</v>
      </c>
      <c r="C18" s="85">
        <v>18034</v>
      </c>
      <c r="D18" s="85"/>
      <c r="E18" s="85">
        <v>15061</v>
      </c>
      <c r="F18" s="85"/>
      <c r="G18" s="85">
        <v>33095</v>
      </c>
      <c r="H18" s="85"/>
      <c r="I18" s="178"/>
      <c r="J18" s="187"/>
      <c r="K18" s="178"/>
      <c r="L18" s="187"/>
      <c r="M18" s="86">
        <v>1800874440.9699998</v>
      </c>
      <c r="N18" s="86"/>
      <c r="O18" s="86">
        <v>56522.847398700556</v>
      </c>
      <c r="P18" s="86"/>
    </row>
    <row r="19" spans="2:16" x14ac:dyDescent="0.35">
      <c r="B19" s="226" t="s">
        <v>204</v>
      </c>
      <c r="C19" s="226"/>
      <c r="D19" s="226"/>
      <c r="E19" s="226"/>
      <c r="F19" s="226"/>
      <c r="G19" s="226"/>
      <c r="H19" s="226"/>
      <c r="I19" s="226"/>
      <c r="J19" s="226"/>
      <c r="K19" s="226"/>
      <c r="L19" s="226"/>
      <c r="M19" s="226"/>
      <c r="N19" s="226"/>
      <c r="O19" s="226"/>
      <c r="P19" s="226"/>
    </row>
    <row r="20" spans="2:16" x14ac:dyDescent="0.35">
      <c r="B20" s="227"/>
      <c r="C20" s="227"/>
      <c r="D20" s="227"/>
      <c r="E20" s="227"/>
      <c r="F20" s="227"/>
      <c r="G20" s="227"/>
      <c r="H20" s="227"/>
      <c r="I20" s="227"/>
      <c r="J20" s="227"/>
      <c r="K20" s="227"/>
      <c r="L20" s="227"/>
      <c r="M20" s="227"/>
      <c r="N20" s="227"/>
      <c r="O20" s="227"/>
      <c r="P20" s="227"/>
    </row>
    <row r="21" spans="2:16" x14ac:dyDescent="0.35">
      <c r="B21" s="40" t="s">
        <v>76</v>
      </c>
    </row>
  </sheetData>
  <mergeCells count="12">
    <mergeCell ref="B19:P20"/>
    <mergeCell ref="B2:P2"/>
    <mergeCell ref="B1:P1"/>
    <mergeCell ref="B3:P3"/>
    <mergeCell ref="O4:P5"/>
    <mergeCell ref="B4:B6"/>
    <mergeCell ref="C4:D5"/>
    <mergeCell ref="E4:F5"/>
    <mergeCell ref="G4:H5"/>
    <mergeCell ref="I4:J5"/>
    <mergeCell ref="K4:L5"/>
    <mergeCell ref="M4:N5"/>
  </mergeCells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2E9EA-1223-4DAB-AFE8-9AAB12CE7E98}">
  <dimension ref="B1:K10"/>
  <sheetViews>
    <sheetView showGridLines="0" workbookViewId="0">
      <selection sqref="A1:XFD1048576"/>
    </sheetView>
  </sheetViews>
  <sheetFormatPr defaultColWidth="9.1796875" defaultRowHeight="14.5" x14ac:dyDescent="0.35"/>
  <cols>
    <col min="1" max="1" width="9.1796875" style="26"/>
    <col min="2" max="2" width="9" style="26" customWidth="1"/>
    <col min="3" max="3" width="8" style="26" bestFit="1" customWidth="1"/>
    <col min="4" max="4" width="5.7265625" style="26" bestFit="1" customWidth="1"/>
    <col min="5" max="5" width="7.7265625" style="26" bestFit="1" customWidth="1"/>
    <col min="6" max="6" width="8" style="26" bestFit="1" customWidth="1"/>
    <col min="7" max="7" width="6.81640625" style="26" bestFit="1" customWidth="1"/>
    <col min="8" max="8" width="7.7265625" style="26" bestFit="1" customWidth="1"/>
    <col min="9" max="9" width="7.81640625" style="26" bestFit="1" customWidth="1"/>
    <col min="10" max="10" width="7" style="26" bestFit="1" customWidth="1"/>
    <col min="11" max="16384" width="9.1796875" style="26"/>
  </cols>
  <sheetData>
    <row r="1" spans="2:11" x14ac:dyDescent="0.35">
      <c r="B1" s="228" t="s">
        <v>71</v>
      </c>
      <c r="C1" s="228"/>
      <c r="D1" s="228"/>
      <c r="E1" s="228"/>
      <c r="F1" s="228"/>
      <c r="G1" s="228"/>
      <c r="H1" s="228"/>
      <c r="I1" s="228"/>
      <c r="J1" s="228"/>
      <c r="K1" s="2"/>
    </row>
    <row r="2" spans="2:11" ht="24" customHeight="1" x14ac:dyDescent="0.35">
      <c r="B2" s="274" t="s">
        <v>177</v>
      </c>
      <c r="C2" s="274"/>
      <c r="D2" s="274"/>
      <c r="E2" s="274"/>
      <c r="F2" s="274"/>
      <c r="G2" s="274"/>
      <c r="H2" s="274"/>
      <c r="I2" s="274"/>
      <c r="J2" s="274"/>
      <c r="K2" s="2"/>
    </row>
    <row r="3" spans="2:11" x14ac:dyDescent="0.35">
      <c r="B3" s="241" t="s">
        <v>230</v>
      </c>
      <c r="C3" s="241"/>
      <c r="D3" s="241"/>
      <c r="E3" s="241"/>
      <c r="F3" s="241"/>
      <c r="G3" s="241"/>
      <c r="H3" s="241"/>
      <c r="I3" s="241"/>
      <c r="J3" s="241"/>
      <c r="K3" s="186"/>
    </row>
    <row r="4" spans="2:11" ht="24" customHeight="1" x14ac:dyDescent="0.35">
      <c r="B4" s="266" t="s">
        <v>162</v>
      </c>
      <c r="C4" s="267"/>
      <c r="D4" s="268"/>
      <c r="E4" s="293" t="s">
        <v>168</v>
      </c>
      <c r="F4" s="293"/>
      <c r="G4" s="293"/>
      <c r="H4" s="298" t="s">
        <v>165</v>
      </c>
      <c r="I4" s="299"/>
      <c r="J4" s="300"/>
    </row>
    <row r="5" spans="2:11" x14ac:dyDescent="0.35">
      <c r="B5" s="79" t="s">
        <v>13</v>
      </c>
      <c r="C5" s="79" t="s">
        <v>14</v>
      </c>
      <c r="D5" s="79" t="s">
        <v>16</v>
      </c>
      <c r="E5" s="144" t="s">
        <v>13</v>
      </c>
      <c r="F5" s="144" t="s">
        <v>14</v>
      </c>
      <c r="G5" s="144" t="s">
        <v>16</v>
      </c>
      <c r="H5" s="143" t="s">
        <v>13</v>
      </c>
      <c r="I5" s="143" t="s">
        <v>14</v>
      </c>
      <c r="J5" s="143" t="s">
        <v>16</v>
      </c>
    </row>
    <row r="6" spans="2:11" x14ac:dyDescent="0.35">
      <c r="B6" s="68">
        <v>8585</v>
      </c>
      <c r="C6" s="68">
        <v>24055</v>
      </c>
      <c r="D6" s="68">
        <v>32640</v>
      </c>
      <c r="E6" s="98">
        <v>0.26302083333333331</v>
      </c>
      <c r="F6" s="98">
        <v>0.73697916666666663</v>
      </c>
      <c r="G6" s="98">
        <v>1</v>
      </c>
      <c r="H6" s="69">
        <v>56413.59975105738</v>
      </c>
      <c r="I6" s="69">
        <v>56879.894785352415</v>
      </c>
      <c r="J6" s="69">
        <v>56757.667555830012</v>
      </c>
    </row>
    <row r="7" spans="2:11" x14ac:dyDescent="0.35">
      <c r="B7" s="40" t="s">
        <v>76</v>
      </c>
    </row>
    <row r="10" spans="2:11" ht="15" customHeight="1" x14ac:dyDescent="0.35"/>
  </sheetData>
  <mergeCells count="6">
    <mergeCell ref="B2:J2"/>
    <mergeCell ref="B1:J1"/>
    <mergeCell ref="B3:J3"/>
    <mergeCell ref="B4:D4"/>
    <mergeCell ref="E4:G4"/>
    <mergeCell ref="H4:J4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256FA-7557-41DE-A017-3BC45BA476BF}">
  <dimension ref="B1:Q9"/>
  <sheetViews>
    <sheetView showGridLines="0" workbookViewId="0">
      <selection sqref="A1:XFD1048576"/>
    </sheetView>
  </sheetViews>
  <sheetFormatPr defaultColWidth="9.1796875" defaultRowHeight="14.5" x14ac:dyDescent="0.35"/>
  <cols>
    <col min="1" max="1" width="9.1796875" style="26"/>
    <col min="2" max="2" width="9" style="26" customWidth="1"/>
    <col min="3" max="3" width="7.453125" style="26" customWidth="1"/>
    <col min="4" max="4" width="6.26953125" style="26" customWidth="1"/>
    <col min="5" max="5" width="8" style="26" customWidth="1"/>
    <col min="6" max="6" width="5.7265625" style="26" bestFit="1" customWidth="1"/>
    <col min="7" max="7" width="7.54296875" style="26" customWidth="1"/>
    <col min="8" max="9" width="8.7265625" style="26" bestFit="1" customWidth="1"/>
    <col min="10" max="10" width="8.7265625" style="26" customWidth="1"/>
    <col min="11" max="11" width="6.81640625" style="26" bestFit="1" customWidth="1"/>
    <col min="12" max="12" width="7.54296875" style="26" bestFit="1" customWidth="1"/>
    <col min="13" max="14" width="8.7265625" style="26" bestFit="1" customWidth="1"/>
    <col min="15" max="15" width="8.54296875" style="26" customWidth="1"/>
    <col min="16" max="17" width="7" style="26" bestFit="1" customWidth="1"/>
    <col min="18" max="16384" width="9.1796875" style="26"/>
  </cols>
  <sheetData>
    <row r="1" spans="2:17" x14ac:dyDescent="0.35">
      <c r="B1" s="228" t="s">
        <v>72</v>
      </c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</row>
    <row r="2" spans="2:17" x14ac:dyDescent="0.35">
      <c r="B2" s="228" t="s">
        <v>176</v>
      </c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</row>
    <row r="3" spans="2:17" x14ac:dyDescent="0.35">
      <c r="B3" s="241" t="s">
        <v>230</v>
      </c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73"/>
    </row>
    <row r="4" spans="2:17" x14ac:dyDescent="0.35">
      <c r="B4" s="242" t="s">
        <v>162</v>
      </c>
      <c r="C4" s="243"/>
      <c r="D4" s="243"/>
      <c r="E4" s="243"/>
      <c r="F4" s="244"/>
      <c r="G4" s="302" t="s">
        <v>200</v>
      </c>
      <c r="H4" s="303"/>
      <c r="I4" s="303"/>
      <c r="J4" s="303"/>
      <c r="K4" s="304"/>
      <c r="L4" s="301" t="s">
        <v>165</v>
      </c>
      <c r="M4" s="301"/>
      <c r="N4" s="301"/>
      <c r="O4" s="301"/>
      <c r="P4" s="301"/>
      <c r="Q4" s="179"/>
    </row>
    <row r="5" spans="2:17" ht="24" customHeight="1" x14ac:dyDescent="0.35">
      <c r="B5" s="78" t="s">
        <v>111</v>
      </c>
      <c r="C5" s="78" t="s">
        <v>117</v>
      </c>
      <c r="D5" s="78" t="s">
        <v>113</v>
      </c>
      <c r="E5" s="78" t="s">
        <v>114</v>
      </c>
      <c r="F5" s="79" t="s">
        <v>16</v>
      </c>
      <c r="G5" s="147" t="s">
        <v>111</v>
      </c>
      <c r="H5" s="147" t="s">
        <v>117</v>
      </c>
      <c r="I5" s="147" t="s">
        <v>113</v>
      </c>
      <c r="J5" s="147" t="s">
        <v>114</v>
      </c>
      <c r="K5" s="144" t="s">
        <v>16</v>
      </c>
      <c r="L5" s="148" t="s">
        <v>111</v>
      </c>
      <c r="M5" s="148" t="s">
        <v>117</v>
      </c>
      <c r="N5" s="148" t="s">
        <v>113</v>
      </c>
      <c r="O5" s="148" t="s">
        <v>114</v>
      </c>
      <c r="P5" s="143" t="s">
        <v>16</v>
      </c>
    </row>
    <row r="6" spans="2:17" x14ac:dyDescent="0.35">
      <c r="B6" s="68">
        <v>1</v>
      </c>
      <c r="C6" s="68">
        <v>3825</v>
      </c>
      <c r="D6" s="68">
        <v>23850</v>
      </c>
      <c r="E6" s="68">
        <v>4964</v>
      </c>
      <c r="F6" s="68">
        <v>32640</v>
      </c>
      <c r="G6" s="106">
        <v>3.0637254901960784E-5</v>
      </c>
      <c r="H6" s="106">
        <v>0.1171875</v>
      </c>
      <c r="I6" s="106">
        <v>0.73069852941176472</v>
      </c>
      <c r="J6" s="106">
        <v>0.15208333333333332</v>
      </c>
      <c r="K6" s="106">
        <v>1</v>
      </c>
      <c r="L6" s="69">
        <v>16350.5</v>
      </c>
      <c r="M6" s="69">
        <v>29161.616343884139</v>
      </c>
      <c r="N6" s="69">
        <v>57617.286626349844</v>
      </c>
      <c r="O6" s="69">
        <v>74458.798601279341</v>
      </c>
      <c r="P6" s="69">
        <v>56757.667555830012</v>
      </c>
    </row>
    <row r="7" spans="2:17" x14ac:dyDescent="0.35">
      <c r="B7" s="40" t="s">
        <v>76</v>
      </c>
    </row>
    <row r="9" spans="2:17" x14ac:dyDescent="0.35">
      <c r="D9" s="46"/>
      <c r="E9" s="46"/>
      <c r="F9" s="46"/>
    </row>
  </sheetData>
  <mergeCells count="6">
    <mergeCell ref="B1:Q1"/>
    <mergeCell ref="B3:Q3"/>
    <mergeCell ref="B4:F4"/>
    <mergeCell ref="L4:P4"/>
    <mergeCell ref="G4:K4"/>
    <mergeCell ref="B2:Q2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1AA0B-5947-41DC-95D8-9A1222EBBEDD}">
  <dimension ref="B1:M25"/>
  <sheetViews>
    <sheetView showGridLines="0" workbookViewId="0">
      <selection sqref="A1:XFD1048576"/>
    </sheetView>
  </sheetViews>
  <sheetFormatPr defaultColWidth="9.1796875" defaultRowHeight="14.5" x14ac:dyDescent="0.35"/>
  <cols>
    <col min="1" max="1" width="9.1796875" style="26"/>
    <col min="2" max="2" width="27.81640625" style="26" customWidth="1"/>
    <col min="3" max="3" width="9.26953125" style="26" bestFit="1" customWidth="1"/>
    <col min="4" max="4" width="13.453125" style="26" bestFit="1" customWidth="1"/>
    <col min="5" max="5" width="13.26953125" style="26" bestFit="1" customWidth="1"/>
    <col min="6" max="6" width="19" style="26" customWidth="1"/>
    <col min="7" max="16384" width="9.1796875" style="26"/>
  </cols>
  <sheetData>
    <row r="1" spans="2:13" ht="15.5" x14ac:dyDescent="0.35">
      <c r="B1" s="228" t="s">
        <v>213</v>
      </c>
      <c r="C1" s="228"/>
      <c r="D1" s="228"/>
      <c r="E1" s="228"/>
      <c r="F1" s="228"/>
      <c r="G1" s="42"/>
      <c r="H1" s="42"/>
      <c r="I1" s="42"/>
      <c r="J1" s="42"/>
      <c r="K1" s="42"/>
      <c r="L1" s="42"/>
      <c r="M1" s="42"/>
    </row>
    <row r="2" spans="2:13" x14ac:dyDescent="0.35">
      <c r="B2" s="228" t="s">
        <v>167</v>
      </c>
      <c r="C2" s="228"/>
      <c r="D2" s="228"/>
      <c r="E2" s="228"/>
      <c r="F2" s="228"/>
    </row>
    <row r="3" spans="2:13" x14ac:dyDescent="0.35">
      <c r="B3" s="284" t="s">
        <v>230</v>
      </c>
      <c r="C3" s="284"/>
      <c r="D3" s="284"/>
      <c r="E3" s="284"/>
      <c r="F3" s="284"/>
    </row>
    <row r="4" spans="2:13" ht="31.5" x14ac:dyDescent="0.35">
      <c r="B4" s="87" t="s">
        <v>60</v>
      </c>
      <c r="C4" s="78" t="s">
        <v>201</v>
      </c>
      <c r="D4" s="78" t="s">
        <v>162</v>
      </c>
      <c r="E4" s="143" t="s">
        <v>100</v>
      </c>
      <c r="F4" s="148" t="s">
        <v>165</v>
      </c>
    </row>
    <row r="5" spans="2:13" x14ac:dyDescent="0.35">
      <c r="B5" s="184" t="s">
        <v>315</v>
      </c>
      <c r="C5" s="185">
        <v>16408</v>
      </c>
      <c r="D5" s="185">
        <v>16747</v>
      </c>
      <c r="E5" s="69">
        <v>266879567.23000023</v>
      </c>
      <c r="F5" s="69">
        <v>16265.210094466129</v>
      </c>
    </row>
    <row r="6" spans="2:13" x14ac:dyDescent="0.35">
      <c r="B6" s="184" t="s">
        <v>316</v>
      </c>
      <c r="C6" s="185">
        <v>3322</v>
      </c>
      <c r="D6" s="185">
        <v>3441</v>
      </c>
      <c r="E6" s="69">
        <v>269538943.81</v>
      </c>
      <c r="F6" s="69">
        <v>81137.550815773633</v>
      </c>
    </row>
    <row r="7" spans="2:13" x14ac:dyDescent="0.35">
      <c r="B7" s="184" t="s">
        <v>317</v>
      </c>
      <c r="C7" s="185">
        <v>1665</v>
      </c>
      <c r="D7" s="185">
        <v>1737</v>
      </c>
      <c r="E7" s="69">
        <v>189310559.37999991</v>
      </c>
      <c r="F7" s="69">
        <v>113700.03566366361</v>
      </c>
    </row>
    <row r="8" spans="2:13" x14ac:dyDescent="0.35">
      <c r="B8" s="184" t="s">
        <v>318</v>
      </c>
      <c r="C8" s="185">
        <v>1567</v>
      </c>
      <c r="D8" s="185">
        <v>1642</v>
      </c>
      <c r="E8" s="69">
        <v>245829999.37999991</v>
      </c>
      <c r="F8" s="69">
        <v>156879.38696872999</v>
      </c>
    </row>
    <row r="9" spans="2:13" x14ac:dyDescent="0.35">
      <c r="B9" s="184" t="s">
        <v>319</v>
      </c>
      <c r="C9" s="185">
        <v>1259</v>
      </c>
      <c r="D9" s="185">
        <v>1365</v>
      </c>
      <c r="E9" s="69">
        <v>151106279.43000004</v>
      </c>
      <c r="F9" s="69">
        <v>120020.87325655285</v>
      </c>
    </row>
    <row r="10" spans="2:13" x14ac:dyDescent="0.35">
      <c r="B10" s="184" t="s">
        <v>320</v>
      </c>
      <c r="C10" s="185">
        <v>1121</v>
      </c>
      <c r="D10" s="185">
        <v>1134</v>
      </c>
      <c r="E10" s="69">
        <v>14951723.729999997</v>
      </c>
      <c r="F10" s="69">
        <v>13337.844540588758</v>
      </c>
    </row>
    <row r="11" spans="2:13" x14ac:dyDescent="0.35">
      <c r="B11" s="184" t="s">
        <v>321</v>
      </c>
      <c r="C11" s="185">
        <v>1089</v>
      </c>
      <c r="D11" s="185">
        <v>1169</v>
      </c>
      <c r="E11" s="69">
        <v>64508395.850000031</v>
      </c>
      <c r="F11" s="69">
        <v>59236.359825528038</v>
      </c>
    </row>
    <row r="12" spans="2:13" x14ac:dyDescent="0.35">
      <c r="B12" s="184" t="s">
        <v>322</v>
      </c>
      <c r="C12" s="185">
        <v>673</v>
      </c>
      <c r="D12" s="185">
        <v>721</v>
      </c>
      <c r="E12" s="69">
        <v>42839419.780000001</v>
      </c>
      <c r="F12" s="69">
        <v>63654.412748885588</v>
      </c>
    </row>
    <row r="13" spans="2:13" x14ac:dyDescent="0.35">
      <c r="B13" s="184" t="s">
        <v>323</v>
      </c>
      <c r="C13" s="185">
        <v>563</v>
      </c>
      <c r="D13" s="185">
        <v>586</v>
      </c>
      <c r="E13" s="69">
        <v>76772941.330000028</v>
      </c>
      <c r="F13" s="69">
        <v>136364.01657193611</v>
      </c>
    </row>
    <row r="14" spans="2:13" x14ac:dyDescent="0.35">
      <c r="B14" s="184" t="s">
        <v>324</v>
      </c>
      <c r="C14" s="185">
        <v>482</v>
      </c>
      <c r="D14" s="185">
        <v>493</v>
      </c>
      <c r="E14" s="69">
        <v>52714874.450000003</v>
      </c>
      <c r="F14" s="69">
        <v>109366.95943983403</v>
      </c>
    </row>
    <row r="15" spans="2:13" x14ac:dyDescent="0.35">
      <c r="B15" s="184" t="s">
        <v>325</v>
      </c>
      <c r="C15" s="185">
        <v>351</v>
      </c>
      <c r="D15" s="185">
        <v>379</v>
      </c>
      <c r="E15" s="69">
        <v>28396884.790000007</v>
      </c>
      <c r="F15" s="69">
        <v>80902.805669515685</v>
      </c>
    </row>
    <row r="16" spans="2:13" x14ac:dyDescent="0.35">
      <c r="B16" s="184" t="s">
        <v>326</v>
      </c>
      <c r="C16" s="185">
        <v>285</v>
      </c>
      <c r="D16" s="185">
        <v>305</v>
      </c>
      <c r="E16" s="69">
        <v>41968661.460000001</v>
      </c>
      <c r="F16" s="69">
        <v>147258.46126315789</v>
      </c>
    </row>
    <row r="17" spans="2:6" x14ac:dyDescent="0.35">
      <c r="B17" s="184" t="s">
        <v>327</v>
      </c>
      <c r="C17" s="185">
        <v>249</v>
      </c>
      <c r="D17" s="185">
        <v>264</v>
      </c>
      <c r="E17" s="69">
        <v>24594962.050000004</v>
      </c>
      <c r="F17" s="69">
        <v>98774.947991967885</v>
      </c>
    </row>
    <row r="18" spans="2:6" x14ac:dyDescent="0.35">
      <c r="B18" s="184" t="s">
        <v>328</v>
      </c>
      <c r="C18" s="185">
        <v>202</v>
      </c>
      <c r="D18" s="185">
        <v>209</v>
      </c>
      <c r="E18" s="69">
        <v>20687836.180000003</v>
      </c>
      <c r="F18" s="69">
        <v>102415.03059405943</v>
      </c>
    </row>
    <row r="19" spans="2:6" x14ac:dyDescent="0.35">
      <c r="B19" s="184" t="s">
        <v>329</v>
      </c>
      <c r="C19" s="185">
        <v>153</v>
      </c>
      <c r="D19" s="185">
        <v>165</v>
      </c>
      <c r="E19" s="69">
        <v>23094582.649999995</v>
      </c>
      <c r="F19" s="69">
        <v>150944.98464052283</v>
      </c>
    </row>
    <row r="20" spans="2:6" x14ac:dyDescent="0.35">
      <c r="B20" s="184" t="s">
        <v>330</v>
      </c>
      <c r="C20" s="185">
        <v>152</v>
      </c>
      <c r="D20" s="185">
        <v>163</v>
      </c>
      <c r="E20" s="69">
        <v>28061550.489999995</v>
      </c>
      <c r="F20" s="69">
        <v>184615.46374999997</v>
      </c>
    </row>
    <row r="21" spans="2:6" x14ac:dyDescent="0.35">
      <c r="B21" s="184" t="s">
        <v>331</v>
      </c>
      <c r="C21" s="185">
        <v>144</v>
      </c>
      <c r="D21" s="185">
        <v>148</v>
      </c>
      <c r="E21" s="69">
        <v>23235297.260000002</v>
      </c>
      <c r="F21" s="69">
        <v>161356.23097222223</v>
      </c>
    </row>
    <row r="22" spans="2:6" x14ac:dyDescent="0.35">
      <c r="B22" s="184" t="s">
        <v>332</v>
      </c>
      <c r="C22" s="185">
        <v>133</v>
      </c>
      <c r="D22" s="185">
        <v>142</v>
      </c>
      <c r="E22" s="69">
        <v>19641927.980000012</v>
      </c>
      <c r="F22" s="69">
        <v>147683.66902255648</v>
      </c>
    </row>
    <row r="23" spans="2:6" x14ac:dyDescent="0.35">
      <c r="B23" s="184" t="s">
        <v>333</v>
      </c>
      <c r="C23" s="185">
        <v>113</v>
      </c>
      <c r="D23" s="185">
        <v>118</v>
      </c>
      <c r="E23" s="69">
        <v>5887160.9100000001</v>
      </c>
      <c r="F23" s="69">
        <v>52098.769115044248</v>
      </c>
    </row>
    <row r="24" spans="2:6" x14ac:dyDescent="0.35">
      <c r="B24" s="184" t="s">
        <v>334</v>
      </c>
      <c r="C24" s="185">
        <v>1638</v>
      </c>
      <c r="D24" s="185">
        <v>1712</v>
      </c>
      <c r="E24" s="69">
        <v>201761238.93000013</v>
      </c>
      <c r="F24" s="69">
        <v>123175.35954212461</v>
      </c>
    </row>
    <row r="25" spans="2:6" x14ac:dyDescent="0.35">
      <c r="B25" s="149" t="s">
        <v>314</v>
      </c>
      <c r="C25" s="180">
        <v>31569</v>
      </c>
      <c r="D25" s="181">
        <v>32640</v>
      </c>
      <c r="E25" s="83">
        <v>1791782807.0700004</v>
      </c>
      <c r="F25" s="83">
        <v>56757.667555830005</v>
      </c>
    </row>
  </sheetData>
  <mergeCells count="3">
    <mergeCell ref="B1:F1"/>
    <mergeCell ref="B2:F2"/>
    <mergeCell ref="B3:F3"/>
  </mergeCells>
  <pageMargins left="0.7" right="0.7" top="0.75" bottom="0.75" header="0.3" footer="0.3"/>
  <pageSetup orientation="portrait" horizontalDpi="4294967295" verticalDpi="4294967295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47736-81B1-447F-94F1-7FDEDD051D1B}">
  <dimension ref="B1:G40"/>
  <sheetViews>
    <sheetView showGridLines="0" workbookViewId="0">
      <selection sqref="A1:XFD1048576"/>
    </sheetView>
  </sheetViews>
  <sheetFormatPr defaultColWidth="9.1796875" defaultRowHeight="14.5" x14ac:dyDescent="0.35"/>
  <cols>
    <col min="1" max="1" width="9.1796875" style="26"/>
    <col min="2" max="2" width="24.26953125" style="26" bestFit="1" customWidth="1"/>
    <col min="3" max="3" width="17.81640625" style="26" customWidth="1"/>
    <col min="4" max="4" width="14.54296875" style="26" customWidth="1"/>
    <col min="5" max="5" width="13.453125" style="26" bestFit="1" customWidth="1"/>
    <col min="6" max="6" width="19.7265625" style="26" customWidth="1"/>
    <col min="7" max="7" width="18" style="26" bestFit="1" customWidth="1"/>
    <col min="8" max="16384" width="9.1796875" style="26"/>
  </cols>
  <sheetData>
    <row r="1" spans="2:7" x14ac:dyDescent="0.35">
      <c r="B1" s="228" t="s">
        <v>214</v>
      </c>
      <c r="C1" s="228"/>
      <c r="D1" s="228"/>
      <c r="E1" s="228"/>
      <c r="F1" s="228"/>
      <c r="G1" s="228"/>
    </row>
    <row r="2" spans="2:7" x14ac:dyDescent="0.35">
      <c r="B2" s="228" t="s">
        <v>202</v>
      </c>
      <c r="C2" s="228"/>
      <c r="D2" s="228"/>
      <c r="E2" s="228"/>
      <c r="F2" s="228"/>
      <c r="G2" s="228"/>
    </row>
    <row r="3" spans="2:7" x14ac:dyDescent="0.35">
      <c r="B3" s="284" t="s">
        <v>230</v>
      </c>
      <c r="C3" s="284"/>
      <c r="D3" s="284"/>
      <c r="E3" s="284"/>
      <c r="F3" s="284"/>
      <c r="G3" s="284"/>
    </row>
    <row r="4" spans="2:7" ht="31.5" x14ac:dyDescent="0.35">
      <c r="B4" s="87" t="s">
        <v>15</v>
      </c>
      <c r="C4" s="202" t="s">
        <v>201</v>
      </c>
      <c r="D4" s="202" t="s">
        <v>162</v>
      </c>
      <c r="E4" s="204" t="s">
        <v>100</v>
      </c>
      <c r="F4" s="203" t="s">
        <v>165</v>
      </c>
      <c r="G4" s="203" t="s">
        <v>168</v>
      </c>
    </row>
    <row r="5" spans="2:7" x14ac:dyDescent="0.35">
      <c r="B5" s="80" t="s">
        <v>282</v>
      </c>
      <c r="C5" s="145">
        <v>12391</v>
      </c>
      <c r="D5" s="68">
        <v>12966</v>
      </c>
      <c r="E5" s="69">
        <v>991827542.3199991</v>
      </c>
      <c r="F5" s="69">
        <v>80044.18871116126</v>
      </c>
      <c r="G5" s="98">
        <v>0.39724264705882351</v>
      </c>
    </row>
    <row r="6" spans="2:7" x14ac:dyDescent="0.35">
      <c r="B6" s="80" t="s">
        <v>283</v>
      </c>
      <c r="C6" s="145">
        <v>3327</v>
      </c>
      <c r="D6" s="145">
        <v>3339</v>
      </c>
      <c r="E6" s="69">
        <v>72530496.259999961</v>
      </c>
      <c r="F6" s="69">
        <v>21800.569960925746</v>
      </c>
      <c r="G6" s="98">
        <v>0.10229779411764706</v>
      </c>
    </row>
    <row r="7" spans="2:7" x14ac:dyDescent="0.35">
      <c r="B7" s="80" t="s">
        <v>284</v>
      </c>
      <c r="C7" s="145">
        <v>2999</v>
      </c>
      <c r="D7" s="145">
        <v>3097</v>
      </c>
      <c r="E7" s="69">
        <v>165914525.92999998</v>
      </c>
      <c r="F7" s="69">
        <v>55323.283071023667</v>
      </c>
      <c r="G7" s="98">
        <v>9.4883578431372545E-2</v>
      </c>
    </row>
    <row r="8" spans="2:7" x14ac:dyDescent="0.35">
      <c r="B8" s="80" t="s">
        <v>285</v>
      </c>
      <c r="C8" s="145">
        <v>2964</v>
      </c>
      <c r="D8" s="145">
        <v>3077</v>
      </c>
      <c r="E8" s="69">
        <v>112830090.50000001</v>
      </c>
      <c r="F8" s="69">
        <v>38066.83215249663</v>
      </c>
      <c r="G8" s="98">
        <v>9.4270833333333331E-2</v>
      </c>
    </row>
    <row r="9" spans="2:7" x14ac:dyDescent="0.35">
      <c r="B9" s="80" t="s">
        <v>286</v>
      </c>
      <c r="C9" s="145">
        <v>2787</v>
      </c>
      <c r="D9" s="145">
        <v>2856</v>
      </c>
      <c r="E9" s="69">
        <v>224643056.76000002</v>
      </c>
      <c r="F9" s="69">
        <v>80603.895500538216</v>
      </c>
      <c r="G9" s="98">
        <v>8.7499999999999994E-2</v>
      </c>
    </row>
    <row r="10" spans="2:7" x14ac:dyDescent="0.35">
      <c r="B10" s="80" t="s">
        <v>287</v>
      </c>
      <c r="C10" s="145">
        <v>1394</v>
      </c>
      <c r="D10" s="145">
        <v>1403</v>
      </c>
      <c r="E10" s="69">
        <v>15681717.890000002</v>
      </c>
      <c r="F10" s="69">
        <v>11249.438945480633</v>
      </c>
      <c r="G10" s="98">
        <v>4.298406862745098E-2</v>
      </c>
    </row>
    <row r="11" spans="2:7" x14ac:dyDescent="0.35">
      <c r="B11" s="80" t="s">
        <v>288</v>
      </c>
      <c r="C11" s="145">
        <v>1165</v>
      </c>
      <c r="D11" s="145">
        <v>1183</v>
      </c>
      <c r="E11" s="69">
        <v>42495798.959999986</v>
      </c>
      <c r="F11" s="69">
        <v>36477.080652360506</v>
      </c>
      <c r="G11" s="98">
        <v>3.6243872549019611E-2</v>
      </c>
    </row>
    <row r="12" spans="2:7" x14ac:dyDescent="0.35">
      <c r="B12" s="80" t="s">
        <v>289</v>
      </c>
      <c r="C12" s="145">
        <v>1103</v>
      </c>
      <c r="D12" s="145">
        <v>1118</v>
      </c>
      <c r="E12" s="69">
        <v>12883446.42</v>
      </c>
      <c r="F12" s="69">
        <v>11680.368467815049</v>
      </c>
      <c r="G12" s="98">
        <v>3.425245098039216E-2</v>
      </c>
    </row>
    <row r="13" spans="2:7" x14ac:dyDescent="0.35">
      <c r="B13" s="80" t="s">
        <v>290</v>
      </c>
      <c r="C13" s="145">
        <v>738</v>
      </c>
      <c r="D13" s="145">
        <v>755</v>
      </c>
      <c r="E13" s="69">
        <v>32000572.219999991</v>
      </c>
      <c r="F13" s="69">
        <v>43361.208970189691</v>
      </c>
      <c r="G13" s="98">
        <v>2.3131127450980393E-2</v>
      </c>
    </row>
    <row r="14" spans="2:7" x14ac:dyDescent="0.35">
      <c r="B14" s="80" t="s">
        <v>291</v>
      </c>
      <c r="C14" s="145">
        <v>497</v>
      </c>
      <c r="D14" s="145">
        <v>504</v>
      </c>
      <c r="E14" s="69">
        <v>11999140.769999996</v>
      </c>
      <c r="F14" s="69">
        <v>24143.140382293754</v>
      </c>
      <c r="G14" s="98">
        <v>1.5441176470588236E-2</v>
      </c>
    </row>
    <row r="15" spans="2:7" x14ac:dyDescent="0.35">
      <c r="B15" s="80" t="s">
        <v>292</v>
      </c>
      <c r="C15" s="145">
        <v>427</v>
      </c>
      <c r="D15" s="145">
        <v>446</v>
      </c>
      <c r="E15" s="69">
        <v>40445350.280000009</v>
      </c>
      <c r="F15" s="69">
        <v>94719.789882904006</v>
      </c>
      <c r="G15" s="98">
        <v>1.366421568627451E-2</v>
      </c>
    </row>
    <row r="16" spans="2:7" x14ac:dyDescent="0.35">
      <c r="B16" s="80" t="s">
        <v>293</v>
      </c>
      <c r="C16" s="145">
        <v>382</v>
      </c>
      <c r="D16" s="145">
        <v>387</v>
      </c>
      <c r="E16" s="69">
        <v>22731238.910000004</v>
      </c>
      <c r="F16" s="69">
        <v>59505.861020942415</v>
      </c>
      <c r="G16" s="98">
        <v>1.1856617647058823E-2</v>
      </c>
    </row>
    <row r="17" spans="2:7" x14ac:dyDescent="0.35">
      <c r="B17" s="80" t="s">
        <v>294</v>
      </c>
      <c r="C17" s="145">
        <v>287</v>
      </c>
      <c r="D17" s="145">
        <v>322</v>
      </c>
      <c r="E17" s="69">
        <v>8456680.209999999</v>
      </c>
      <c r="F17" s="69">
        <v>29465.784703832749</v>
      </c>
      <c r="G17" s="98">
        <v>9.8651960784313722E-3</v>
      </c>
    </row>
    <row r="18" spans="2:7" x14ac:dyDescent="0.35">
      <c r="B18" s="80" t="s">
        <v>295</v>
      </c>
      <c r="C18" s="145">
        <v>184</v>
      </c>
      <c r="D18" s="145">
        <v>224</v>
      </c>
      <c r="E18" s="69">
        <v>2529023.98</v>
      </c>
      <c r="F18" s="69">
        <v>13744.695543478261</v>
      </c>
      <c r="G18" s="98">
        <v>6.8627450980392156E-3</v>
      </c>
    </row>
    <row r="19" spans="2:7" x14ac:dyDescent="0.35">
      <c r="B19" s="80" t="s">
        <v>296</v>
      </c>
      <c r="C19" s="145">
        <v>169</v>
      </c>
      <c r="D19" s="145">
        <v>172</v>
      </c>
      <c r="E19" s="69">
        <v>4120956.31</v>
      </c>
      <c r="F19" s="69">
        <v>24384.356863905326</v>
      </c>
      <c r="G19" s="98">
        <v>5.2696078431372553E-3</v>
      </c>
    </row>
    <row r="20" spans="2:7" x14ac:dyDescent="0.35">
      <c r="B20" s="80" t="s">
        <v>297</v>
      </c>
      <c r="C20" s="145">
        <v>158</v>
      </c>
      <c r="D20" s="145">
        <v>164</v>
      </c>
      <c r="E20" s="69">
        <v>3108559.9700000007</v>
      </c>
      <c r="F20" s="69">
        <v>19674.430189873423</v>
      </c>
      <c r="G20" s="98">
        <v>5.024509803921569E-3</v>
      </c>
    </row>
    <row r="21" spans="2:7" x14ac:dyDescent="0.35">
      <c r="B21" s="80" t="s">
        <v>298</v>
      </c>
      <c r="C21" s="145">
        <v>119</v>
      </c>
      <c r="D21" s="145">
        <v>122</v>
      </c>
      <c r="E21" s="69">
        <v>6810105.1099999985</v>
      </c>
      <c r="F21" s="69">
        <v>57227.77403361343</v>
      </c>
      <c r="G21" s="98">
        <v>3.7377450980392159E-3</v>
      </c>
    </row>
    <row r="22" spans="2:7" x14ac:dyDescent="0.35">
      <c r="B22" s="80" t="s">
        <v>299</v>
      </c>
      <c r="C22" s="145">
        <v>102</v>
      </c>
      <c r="D22" s="145">
        <v>105</v>
      </c>
      <c r="E22" s="69">
        <v>1837359.9700000002</v>
      </c>
      <c r="F22" s="69">
        <v>18013.333039215689</v>
      </c>
      <c r="G22" s="98">
        <v>3.2169117647058822E-3</v>
      </c>
    </row>
    <row r="23" spans="2:7" x14ac:dyDescent="0.35">
      <c r="B23" s="80" t="s">
        <v>300</v>
      </c>
      <c r="C23" s="145">
        <v>82</v>
      </c>
      <c r="D23" s="145">
        <v>82</v>
      </c>
      <c r="E23" s="69">
        <v>6583232.2800000003</v>
      </c>
      <c r="F23" s="69">
        <v>80283.320487804885</v>
      </c>
      <c r="G23" s="98">
        <v>2.5122549019607845E-3</v>
      </c>
    </row>
    <row r="24" spans="2:7" x14ac:dyDescent="0.35">
      <c r="B24" s="80" t="s">
        <v>301</v>
      </c>
      <c r="C24" s="145">
        <v>53</v>
      </c>
      <c r="D24" s="145">
        <v>53</v>
      </c>
      <c r="E24" s="69">
        <v>1998155.17</v>
      </c>
      <c r="F24" s="69">
        <v>37701.040943396227</v>
      </c>
      <c r="G24" s="98">
        <v>1.6237745098039217E-3</v>
      </c>
    </row>
    <row r="25" spans="2:7" x14ac:dyDescent="0.35">
      <c r="B25" s="80" t="s">
        <v>302</v>
      </c>
      <c r="C25" s="145">
        <v>50</v>
      </c>
      <c r="D25" s="145">
        <v>55</v>
      </c>
      <c r="E25" s="69">
        <v>5420285.4800000004</v>
      </c>
      <c r="F25" s="69">
        <v>108405.7096</v>
      </c>
      <c r="G25" s="98">
        <v>1.6850490196078432E-3</v>
      </c>
    </row>
    <row r="26" spans="2:7" x14ac:dyDescent="0.35">
      <c r="B26" s="80" t="s">
        <v>303</v>
      </c>
      <c r="C26" s="145">
        <v>45</v>
      </c>
      <c r="D26" s="145">
        <v>46</v>
      </c>
      <c r="E26" s="69">
        <v>767457</v>
      </c>
      <c r="F26" s="69">
        <v>17054.599999999999</v>
      </c>
      <c r="G26" s="98">
        <v>1.4093137254901961E-3</v>
      </c>
    </row>
    <row r="27" spans="2:7" x14ac:dyDescent="0.35">
      <c r="B27" s="80" t="s">
        <v>304</v>
      </c>
      <c r="C27" s="145">
        <v>22</v>
      </c>
      <c r="D27" s="145">
        <v>22</v>
      </c>
      <c r="E27" s="69">
        <v>299030</v>
      </c>
      <c r="F27" s="69">
        <v>13592.272727272728</v>
      </c>
      <c r="G27" s="98">
        <v>6.7401960784313725E-4</v>
      </c>
    </row>
    <row r="28" spans="2:7" x14ac:dyDescent="0.35">
      <c r="B28" s="80" t="s">
        <v>305</v>
      </c>
      <c r="C28" s="145">
        <v>22</v>
      </c>
      <c r="D28" s="145">
        <v>22</v>
      </c>
      <c r="E28" s="69">
        <v>433260</v>
      </c>
      <c r="F28" s="69">
        <v>19693.636363636364</v>
      </c>
      <c r="G28" s="98">
        <v>6.7401960784313725E-4</v>
      </c>
    </row>
    <row r="29" spans="2:7" x14ac:dyDescent="0.35">
      <c r="B29" s="80" t="s">
        <v>306</v>
      </c>
      <c r="C29" s="145">
        <v>20</v>
      </c>
      <c r="D29" s="145">
        <v>20</v>
      </c>
      <c r="E29" s="69">
        <v>529204.28</v>
      </c>
      <c r="F29" s="69">
        <v>26460.214</v>
      </c>
      <c r="G29" s="98">
        <v>6.1274509803921568E-4</v>
      </c>
    </row>
    <row r="30" spans="2:7" x14ac:dyDescent="0.35">
      <c r="B30" s="80" t="s">
        <v>307</v>
      </c>
      <c r="C30" s="145">
        <v>20</v>
      </c>
      <c r="D30" s="145">
        <v>21</v>
      </c>
      <c r="E30" s="69">
        <v>643136.65999999992</v>
      </c>
      <c r="F30" s="69">
        <v>32156.832999999995</v>
      </c>
      <c r="G30" s="98">
        <v>6.4338235294117646E-4</v>
      </c>
    </row>
    <row r="31" spans="2:7" x14ac:dyDescent="0.35">
      <c r="B31" s="80" t="s">
        <v>308</v>
      </c>
      <c r="C31" s="145">
        <v>18</v>
      </c>
      <c r="D31" s="145">
        <v>19</v>
      </c>
      <c r="E31" s="69">
        <v>214488.80000000002</v>
      </c>
      <c r="F31" s="69">
        <v>11916.044444444446</v>
      </c>
      <c r="G31" s="98">
        <v>5.8210784313725489E-4</v>
      </c>
    </row>
    <row r="32" spans="2:7" x14ac:dyDescent="0.35">
      <c r="B32" s="80" t="s">
        <v>309</v>
      </c>
      <c r="C32" s="145">
        <v>17</v>
      </c>
      <c r="D32" s="145">
        <v>19</v>
      </c>
      <c r="E32" s="69">
        <v>1683746.91</v>
      </c>
      <c r="F32" s="69">
        <v>99043.935882352933</v>
      </c>
      <c r="G32" s="98">
        <v>5.8210784313725489E-4</v>
      </c>
    </row>
    <row r="33" spans="2:7" x14ac:dyDescent="0.35">
      <c r="B33" s="80" t="s">
        <v>310</v>
      </c>
      <c r="C33" s="145">
        <v>10</v>
      </c>
      <c r="D33" s="145">
        <v>13</v>
      </c>
      <c r="E33" s="69">
        <v>107755</v>
      </c>
      <c r="F33" s="69">
        <v>10775.5</v>
      </c>
      <c r="G33" s="98">
        <v>3.9828431372549019E-4</v>
      </c>
    </row>
    <row r="34" spans="2:7" x14ac:dyDescent="0.35">
      <c r="B34" s="80" t="s">
        <v>311</v>
      </c>
      <c r="C34" s="145">
        <v>9</v>
      </c>
      <c r="D34" s="145">
        <v>20</v>
      </c>
      <c r="E34" s="69">
        <v>61840</v>
      </c>
      <c r="F34" s="69">
        <v>6871.1111111111113</v>
      </c>
      <c r="G34" s="98">
        <v>6.1274509803921568E-4</v>
      </c>
    </row>
    <row r="35" spans="2:7" x14ac:dyDescent="0.35">
      <c r="B35" s="80" t="s">
        <v>312</v>
      </c>
      <c r="C35" s="145">
        <v>5</v>
      </c>
      <c r="D35" s="145">
        <v>5</v>
      </c>
      <c r="E35" s="69">
        <v>163412.22</v>
      </c>
      <c r="F35" s="69">
        <v>32682.444</v>
      </c>
      <c r="G35" s="98">
        <v>1.5318627450980392E-4</v>
      </c>
    </row>
    <row r="36" spans="2:7" x14ac:dyDescent="0.35">
      <c r="B36" s="80" t="s">
        <v>313</v>
      </c>
      <c r="C36" s="145">
        <v>3</v>
      </c>
      <c r="D36" s="145">
        <v>3</v>
      </c>
      <c r="E36" s="69">
        <v>32140.5</v>
      </c>
      <c r="F36" s="69">
        <v>10713.5</v>
      </c>
      <c r="G36" s="98">
        <v>9.1911764705882352E-5</v>
      </c>
    </row>
    <row r="37" spans="2:7" x14ac:dyDescent="0.35">
      <c r="B37" s="113" t="s">
        <v>314</v>
      </c>
      <c r="C37" s="183">
        <v>31569</v>
      </c>
      <c r="D37" s="183">
        <v>32640</v>
      </c>
      <c r="E37" s="83">
        <v>1791782807.0699995</v>
      </c>
      <c r="F37" s="83">
        <v>56757.667555830012</v>
      </c>
      <c r="G37" s="108">
        <v>1</v>
      </c>
    </row>
    <row r="38" spans="2:7" x14ac:dyDescent="0.35">
      <c r="B38" s="58" t="s">
        <v>121</v>
      </c>
      <c r="C38" s="47"/>
      <c r="D38" s="47"/>
      <c r="E38" s="47"/>
      <c r="F38" s="47"/>
      <c r="G38" s="47"/>
    </row>
    <row r="39" spans="2:7" x14ac:dyDescent="0.35">
      <c r="B39" s="58" t="s">
        <v>203</v>
      </c>
    </row>
    <row r="40" spans="2:7" x14ac:dyDescent="0.35">
      <c r="B40" s="40" t="s">
        <v>76</v>
      </c>
    </row>
  </sheetData>
  <mergeCells count="3">
    <mergeCell ref="B1:G1"/>
    <mergeCell ref="B2:G2"/>
    <mergeCell ref="B3:G3"/>
  </mergeCells>
  <pageMargins left="0.7" right="0.7" top="0.75" bottom="0.75" header="0.3" footer="0.3"/>
  <pageSetup orientation="portrait" horizontalDpi="4294967295" verticalDpi="4294967295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3659B-067D-455B-A563-F65B419BFDE4}">
  <dimension ref="B1:G29"/>
  <sheetViews>
    <sheetView showGridLines="0" workbookViewId="0">
      <selection sqref="A1:XFD1048576"/>
    </sheetView>
  </sheetViews>
  <sheetFormatPr defaultColWidth="9.1796875" defaultRowHeight="14.5" x14ac:dyDescent="0.35"/>
  <cols>
    <col min="1" max="1" width="9.1796875" style="26"/>
    <col min="2" max="2" width="36.54296875" style="26" bestFit="1" customWidth="1"/>
    <col min="3" max="3" width="17.1796875" style="26" customWidth="1"/>
    <col min="4" max="4" width="18" style="26" bestFit="1" customWidth="1"/>
    <col min="5" max="5" width="13.26953125" style="26" bestFit="1" customWidth="1"/>
    <col min="6" max="6" width="19.26953125" style="26" bestFit="1" customWidth="1"/>
    <col min="7" max="16384" width="9.1796875" style="26"/>
  </cols>
  <sheetData>
    <row r="1" spans="2:7" ht="15.5" x14ac:dyDescent="0.35">
      <c r="B1" s="228" t="s">
        <v>217</v>
      </c>
      <c r="C1" s="228"/>
      <c r="D1" s="228"/>
      <c r="E1" s="228"/>
      <c r="F1" s="228"/>
      <c r="G1" s="42"/>
    </row>
    <row r="2" spans="2:7" x14ac:dyDescent="0.35">
      <c r="B2" s="228" t="s">
        <v>89</v>
      </c>
      <c r="C2" s="228"/>
      <c r="D2" s="228"/>
      <c r="E2" s="228"/>
      <c r="F2" s="228"/>
    </row>
    <row r="3" spans="2:7" x14ac:dyDescent="0.35">
      <c r="B3" s="284" t="s">
        <v>230</v>
      </c>
      <c r="C3" s="284"/>
      <c r="D3" s="284"/>
      <c r="E3" s="284"/>
      <c r="F3" s="284"/>
    </row>
    <row r="4" spans="2:7" ht="30" customHeight="1" x14ac:dyDescent="0.35">
      <c r="B4" s="87" t="s">
        <v>27</v>
      </c>
      <c r="C4" s="78" t="s">
        <v>201</v>
      </c>
      <c r="D4" s="78" t="s">
        <v>162</v>
      </c>
      <c r="E4" s="78" t="s">
        <v>100</v>
      </c>
      <c r="F4" s="148" t="s">
        <v>165</v>
      </c>
    </row>
    <row r="5" spans="2:7" x14ac:dyDescent="0.35">
      <c r="B5" s="150" t="s">
        <v>260</v>
      </c>
      <c r="C5" s="151">
        <v>17949</v>
      </c>
      <c r="D5" s="151">
        <v>18795</v>
      </c>
      <c r="E5" s="152">
        <v>1255196111.4300001</v>
      </c>
      <c r="F5" s="152">
        <v>69931.255859936588</v>
      </c>
    </row>
    <row r="6" spans="2:7" x14ac:dyDescent="0.35">
      <c r="B6" s="121" t="s">
        <v>261</v>
      </c>
      <c r="C6" s="132">
        <v>820</v>
      </c>
      <c r="D6" s="132">
        <v>993</v>
      </c>
      <c r="E6" s="69">
        <v>47572040.630000025</v>
      </c>
      <c r="F6" s="69">
        <v>58014.683695121981</v>
      </c>
    </row>
    <row r="7" spans="2:7" x14ac:dyDescent="0.35">
      <c r="B7" s="121" t="s">
        <v>262</v>
      </c>
      <c r="C7" s="132">
        <v>1126</v>
      </c>
      <c r="D7" s="132">
        <v>1167</v>
      </c>
      <c r="E7" s="69">
        <v>63052099.229999982</v>
      </c>
      <c r="F7" s="69">
        <v>55996.53572824155</v>
      </c>
    </row>
    <row r="8" spans="2:7" x14ac:dyDescent="0.35">
      <c r="B8" s="121" t="s">
        <v>263</v>
      </c>
      <c r="C8" s="68">
        <v>4689</v>
      </c>
      <c r="D8" s="68">
        <v>4791</v>
      </c>
      <c r="E8" s="69">
        <v>270012611.07999998</v>
      </c>
      <c r="F8" s="69">
        <v>57584.26339944551</v>
      </c>
    </row>
    <row r="9" spans="2:7" x14ac:dyDescent="0.35">
      <c r="B9" s="121" t="s">
        <v>264</v>
      </c>
      <c r="C9" s="132">
        <v>817</v>
      </c>
      <c r="D9" s="132">
        <v>850</v>
      </c>
      <c r="E9" s="69">
        <v>53617448.899999999</v>
      </c>
      <c r="F9" s="69">
        <v>65627.232435740516</v>
      </c>
    </row>
    <row r="10" spans="2:7" x14ac:dyDescent="0.35">
      <c r="B10" s="121" t="s">
        <v>265</v>
      </c>
      <c r="C10" s="132">
        <v>160</v>
      </c>
      <c r="D10" s="132">
        <v>166</v>
      </c>
      <c r="E10" s="69">
        <v>35444526.020000003</v>
      </c>
      <c r="F10" s="69">
        <v>221528.28762500003</v>
      </c>
    </row>
    <row r="11" spans="2:7" x14ac:dyDescent="0.35">
      <c r="B11" s="121" t="s">
        <v>266</v>
      </c>
      <c r="C11" s="68">
        <v>2488</v>
      </c>
      <c r="D11" s="68">
        <v>2571</v>
      </c>
      <c r="E11" s="69">
        <v>205375222.3200002</v>
      </c>
      <c r="F11" s="69">
        <v>82546.311221865035</v>
      </c>
    </row>
    <row r="12" spans="2:7" x14ac:dyDescent="0.35">
      <c r="B12" s="121" t="s">
        <v>267</v>
      </c>
      <c r="C12" s="132">
        <v>841</v>
      </c>
      <c r="D12" s="132">
        <v>858</v>
      </c>
      <c r="E12" s="69">
        <v>131928090.81000006</v>
      </c>
      <c r="F12" s="69">
        <v>156870.50036860886</v>
      </c>
    </row>
    <row r="13" spans="2:7" x14ac:dyDescent="0.35">
      <c r="B13" s="121" t="s">
        <v>268</v>
      </c>
      <c r="C13" s="68">
        <v>3951</v>
      </c>
      <c r="D13" s="68">
        <v>4093</v>
      </c>
      <c r="E13" s="69">
        <v>249680021.84999993</v>
      </c>
      <c r="F13" s="69">
        <v>63194.133599088818</v>
      </c>
    </row>
    <row r="14" spans="2:7" x14ac:dyDescent="0.35">
      <c r="B14" s="121" t="s">
        <v>269</v>
      </c>
      <c r="C14" s="68">
        <v>1447</v>
      </c>
      <c r="D14" s="68">
        <v>1635</v>
      </c>
      <c r="E14" s="69">
        <v>82492202.86999999</v>
      </c>
      <c r="F14" s="69">
        <v>57009.124305459562</v>
      </c>
    </row>
    <row r="15" spans="2:7" x14ac:dyDescent="0.35">
      <c r="B15" s="121" t="s">
        <v>270</v>
      </c>
      <c r="C15" s="132">
        <v>614</v>
      </c>
      <c r="D15" s="132">
        <v>660</v>
      </c>
      <c r="E15" s="69">
        <v>38889369.440000005</v>
      </c>
      <c r="F15" s="69">
        <v>63337.735244299685</v>
      </c>
    </row>
    <row r="16" spans="2:7" x14ac:dyDescent="0.35">
      <c r="B16" s="121" t="s">
        <v>271</v>
      </c>
      <c r="C16" s="132">
        <v>996</v>
      </c>
      <c r="D16" s="132">
        <v>1011</v>
      </c>
      <c r="E16" s="69">
        <v>77132478.280000031</v>
      </c>
      <c r="F16" s="69">
        <v>77442.247269076339</v>
      </c>
    </row>
    <row r="17" spans="2:6" x14ac:dyDescent="0.35">
      <c r="B17" s="150" t="s">
        <v>272</v>
      </c>
      <c r="C17" s="151">
        <v>8000</v>
      </c>
      <c r="D17" s="151">
        <v>8146</v>
      </c>
      <c r="E17" s="152">
        <v>438138588.2699998</v>
      </c>
      <c r="F17" s="152">
        <v>54767.323533750023</v>
      </c>
    </row>
    <row r="18" spans="2:6" x14ac:dyDescent="0.35">
      <c r="B18" s="121" t="s">
        <v>273</v>
      </c>
      <c r="C18" s="68">
        <v>2014</v>
      </c>
      <c r="D18" s="68">
        <v>2087</v>
      </c>
      <c r="E18" s="69">
        <v>94145600.010000035</v>
      </c>
      <c r="F18" s="69">
        <v>46745.580938430998</v>
      </c>
    </row>
    <row r="19" spans="2:6" x14ac:dyDescent="0.35">
      <c r="B19" s="121" t="s">
        <v>274</v>
      </c>
      <c r="C19" s="132">
        <v>148</v>
      </c>
      <c r="D19" s="132">
        <v>152</v>
      </c>
      <c r="E19" s="69">
        <v>62579380.889999993</v>
      </c>
      <c r="F19" s="69">
        <v>422833.65466216212</v>
      </c>
    </row>
    <row r="20" spans="2:6" x14ac:dyDescent="0.35">
      <c r="B20" s="121" t="s">
        <v>275</v>
      </c>
      <c r="C20" s="68">
        <v>5838</v>
      </c>
      <c r="D20" s="68">
        <v>5907</v>
      </c>
      <c r="E20" s="69">
        <v>281413607.36999977</v>
      </c>
      <c r="F20" s="69">
        <v>48203.769676258955</v>
      </c>
    </row>
    <row r="21" spans="2:6" x14ac:dyDescent="0.35">
      <c r="B21" s="150" t="s">
        <v>276</v>
      </c>
      <c r="C21" s="151">
        <v>5562</v>
      </c>
      <c r="D21" s="151">
        <v>5619</v>
      </c>
      <c r="E21" s="152">
        <v>97904696.289999992</v>
      </c>
      <c r="F21" s="152">
        <v>17602.426517439766</v>
      </c>
    </row>
    <row r="22" spans="2:6" x14ac:dyDescent="0.35">
      <c r="B22" s="121" t="s">
        <v>277</v>
      </c>
      <c r="C22" s="132">
        <v>82</v>
      </c>
      <c r="D22" s="132">
        <v>84</v>
      </c>
      <c r="E22" s="69">
        <v>1367865.97</v>
      </c>
      <c r="F22" s="69">
        <v>16681.29231707317</v>
      </c>
    </row>
    <row r="23" spans="2:6" x14ac:dyDescent="0.35">
      <c r="B23" s="121" t="s">
        <v>278</v>
      </c>
      <c r="C23" s="68">
        <v>4110</v>
      </c>
      <c r="D23" s="68">
        <v>4144</v>
      </c>
      <c r="E23" s="69">
        <v>70134150.529999986</v>
      </c>
      <c r="F23" s="69">
        <v>17064.27020194647</v>
      </c>
    </row>
    <row r="24" spans="2:6" x14ac:dyDescent="0.35">
      <c r="B24" s="121" t="s">
        <v>279</v>
      </c>
      <c r="C24" s="132">
        <v>574</v>
      </c>
      <c r="D24" s="132">
        <v>581</v>
      </c>
      <c r="E24" s="69">
        <v>16096234.510000002</v>
      </c>
      <c r="F24" s="69">
        <v>28042.220400696868</v>
      </c>
    </row>
    <row r="25" spans="2:6" x14ac:dyDescent="0.35">
      <c r="B25" s="121" t="s">
        <v>280</v>
      </c>
      <c r="C25" s="132">
        <v>796</v>
      </c>
      <c r="D25" s="132">
        <v>810</v>
      </c>
      <c r="E25" s="69">
        <v>10306445.279999999</v>
      </c>
      <c r="F25" s="69">
        <v>12947.795577889447</v>
      </c>
    </row>
    <row r="26" spans="2:6" x14ac:dyDescent="0.35">
      <c r="B26" s="150" t="s">
        <v>281</v>
      </c>
      <c r="C26" s="153">
        <v>58</v>
      </c>
      <c r="D26" s="153">
        <v>80</v>
      </c>
      <c r="E26" s="152">
        <v>543411.07999999996</v>
      </c>
      <c r="F26" s="152">
        <v>9369.1565517241379</v>
      </c>
    </row>
    <row r="27" spans="2:6" x14ac:dyDescent="0.35">
      <c r="B27" s="123" t="s">
        <v>16</v>
      </c>
      <c r="C27" s="82">
        <v>31569</v>
      </c>
      <c r="D27" s="82">
        <v>32640</v>
      </c>
      <c r="E27" s="154">
        <v>1791782807.0699999</v>
      </c>
      <c r="F27" s="154">
        <v>56757.667555829983</v>
      </c>
    </row>
    <row r="28" spans="2:6" x14ac:dyDescent="0.35">
      <c r="B28" s="40" t="s">
        <v>137</v>
      </c>
    </row>
    <row r="29" spans="2:6" x14ac:dyDescent="0.35">
      <c r="B29" s="40" t="s">
        <v>76</v>
      </c>
    </row>
  </sheetData>
  <mergeCells count="3">
    <mergeCell ref="B1:F1"/>
    <mergeCell ref="B2:F2"/>
    <mergeCell ref="B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84079-83FB-4D3D-AF62-3DB30172BE9C}">
  <dimension ref="B1:Q21"/>
  <sheetViews>
    <sheetView showGridLines="0" workbookViewId="0">
      <selection sqref="A1:XFD1048576"/>
    </sheetView>
  </sheetViews>
  <sheetFormatPr defaultColWidth="9.1796875" defaultRowHeight="13" x14ac:dyDescent="0.3"/>
  <cols>
    <col min="1" max="2" width="9.1796875" style="1"/>
    <col min="3" max="3" width="8.81640625" style="1" bestFit="1" customWidth="1"/>
    <col min="4" max="5" width="7.81640625" style="1" bestFit="1" customWidth="1"/>
    <col min="6" max="6" width="8.81640625" style="1" customWidth="1"/>
    <col min="7" max="7" width="7.81640625" style="1" customWidth="1"/>
    <col min="8" max="10" width="13.1796875" style="1" hidden="1" customWidth="1"/>
    <col min="11" max="11" width="8.7265625" style="1" customWidth="1"/>
    <col min="12" max="12" width="8.81640625" style="1" customWidth="1"/>
    <col min="13" max="13" width="8.1796875" style="1" customWidth="1"/>
    <col min="14" max="14" width="9.26953125" style="1" customWidth="1"/>
    <col min="15" max="15" width="10.54296875" style="12" customWidth="1"/>
    <col min="16" max="16" width="12.1796875" style="1" customWidth="1"/>
    <col min="17" max="17" width="11" style="1" customWidth="1"/>
    <col min="18" max="16384" width="9.1796875" style="1"/>
  </cols>
  <sheetData>
    <row r="1" spans="2:17" x14ac:dyDescent="0.3">
      <c r="B1" s="228" t="s">
        <v>20</v>
      </c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"/>
      <c r="Q1" s="2"/>
    </row>
    <row r="2" spans="2:17" x14ac:dyDescent="0.3">
      <c r="B2" s="228" t="s">
        <v>107</v>
      </c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"/>
      <c r="Q2" s="2"/>
    </row>
    <row r="3" spans="2:17" x14ac:dyDescent="0.3">
      <c r="B3" s="229" t="s">
        <v>230</v>
      </c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8"/>
      <c r="Q3" s="8"/>
    </row>
    <row r="4" spans="2:17" x14ac:dyDescent="0.3">
      <c r="B4" s="234" t="s">
        <v>99</v>
      </c>
      <c r="C4" s="234"/>
      <c r="D4" s="234"/>
      <c r="E4" s="235" t="s">
        <v>53</v>
      </c>
      <c r="F4" s="236"/>
      <c r="G4" s="237"/>
      <c r="H4" s="234" t="s">
        <v>100</v>
      </c>
      <c r="I4" s="234"/>
      <c r="J4" s="234"/>
      <c r="K4" s="240" t="s">
        <v>110</v>
      </c>
      <c r="L4" s="240"/>
      <c r="M4" s="240"/>
      <c r="N4" s="238" t="s">
        <v>109</v>
      </c>
      <c r="O4" s="239"/>
      <c r="P4" s="17"/>
    </row>
    <row r="5" spans="2:17" x14ac:dyDescent="0.3">
      <c r="B5" s="163" t="s">
        <v>13</v>
      </c>
      <c r="C5" s="163" t="s">
        <v>14</v>
      </c>
      <c r="D5" s="163" t="s">
        <v>16</v>
      </c>
      <c r="E5" s="163" t="s">
        <v>13</v>
      </c>
      <c r="F5" s="163" t="s">
        <v>14</v>
      </c>
      <c r="G5" s="163" t="s">
        <v>16</v>
      </c>
      <c r="H5" s="163" t="s">
        <v>13</v>
      </c>
      <c r="I5" s="163" t="s">
        <v>14</v>
      </c>
      <c r="J5" s="163" t="s">
        <v>16</v>
      </c>
      <c r="K5" s="67" t="s">
        <v>13</v>
      </c>
      <c r="L5" s="67" t="s">
        <v>14</v>
      </c>
      <c r="M5" s="67" t="s">
        <v>16</v>
      </c>
      <c r="N5" s="77" t="s">
        <v>13</v>
      </c>
      <c r="O5" s="77" t="s">
        <v>14</v>
      </c>
      <c r="P5" s="17"/>
    </row>
    <row r="6" spans="2:17" x14ac:dyDescent="0.3">
      <c r="B6" s="68">
        <v>990931</v>
      </c>
      <c r="C6" s="68">
        <v>1159291</v>
      </c>
      <c r="D6" s="68">
        <v>2150222</v>
      </c>
      <c r="E6" s="68">
        <v>1064439</v>
      </c>
      <c r="F6" s="68">
        <v>1227847</v>
      </c>
      <c r="G6" s="68">
        <v>2292286</v>
      </c>
      <c r="H6" s="69">
        <v>28436792399.809998</v>
      </c>
      <c r="I6" s="69">
        <v>32903997455.179787</v>
      </c>
      <c r="J6" s="69">
        <v>61340789854.989784</v>
      </c>
      <c r="K6" s="69">
        <v>28697.04590916017</v>
      </c>
      <c r="L6" s="69">
        <v>28382.862849086025</v>
      </c>
      <c r="M6" s="69">
        <v>28527.65428638981</v>
      </c>
      <c r="N6" s="106">
        <v>0.46435697814321597</v>
      </c>
      <c r="O6" s="106">
        <v>0.53564302185678403</v>
      </c>
    </row>
    <row r="7" spans="2:17" x14ac:dyDescent="0.3">
      <c r="B7" s="40" t="s">
        <v>76</v>
      </c>
      <c r="K7" s="38"/>
    </row>
    <row r="9" spans="2:17" x14ac:dyDescent="0.3">
      <c r="I9" s="9"/>
    </row>
    <row r="10" spans="2:17" x14ac:dyDescent="0.3">
      <c r="C10" s="9"/>
      <c r="I10" s="9"/>
    </row>
    <row r="11" spans="2:17" x14ac:dyDescent="0.3">
      <c r="C11" s="9"/>
    </row>
    <row r="12" spans="2:17" x14ac:dyDescent="0.3">
      <c r="C12" s="9"/>
    </row>
    <row r="18" spans="3:8" x14ac:dyDescent="0.3">
      <c r="C18" s="18"/>
      <c r="D18" s="18"/>
      <c r="E18" s="18"/>
      <c r="F18" s="18"/>
      <c r="G18" s="18"/>
      <c r="H18" s="18"/>
    </row>
    <row r="19" spans="3:8" x14ac:dyDescent="0.3">
      <c r="D19" s="19"/>
      <c r="E19" s="19"/>
      <c r="F19" s="19"/>
      <c r="G19" s="19"/>
      <c r="H19" s="19"/>
    </row>
    <row r="20" spans="3:8" x14ac:dyDescent="0.3">
      <c r="D20" s="9"/>
      <c r="E20" s="9"/>
      <c r="F20" s="9"/>
      <c r="G20" s="9"/>
      <c r="H20" s="9"/>
    </row>
    <row r="21" spans="3:8" x14ac:dyDescent="0.3">
      <c r="D21" s="9"/>
      <c r="E21" s="9"/>
      <c r="F21" s="9"/>
      <c r="G21" s="9"/>
      <c r="H21" s="9"/>
    </row>
  </sheetData>
  <mergeCells count="8">
    <mergeCell ref="B3:O3"/>
    <mergeCell ref="B2:O2"/>
    <mergeCell ref="B1:O1"/>
    <mergeCell ref="B4:D4"/>
    <mergeCell ref="H4:J4"/>
    <mergeCell ref="E4:G4"/>
    <mergeCell ref="N4:O4"/>
    <mergeCell ref="K4:M4"/>
  </mergeCells>
  <pageMargins left="0.7" right="0.7" top="0.75" bottom="0.75" header="0.3" footer="0.3"/>
  <pageSetup orientation="portrait" horizontalDpi="4294967295" verticalDpi="4294967295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EEBDD-15BC-4A6C-9707-E041B4C54038}">
  <dimension ref="B1:M41"/>
  <sheetViews>
    <sheetView showGridLines="0" workbookViewId="0">
      <selection sqref="A1:XFD1048576"/>
    </sheetView>
  </sheetViews>
  <sheetFormatPr defaultColWidth="9.1796875" defaultRowHeight="13" x14ac:dyDescent="0.3"/>
  <cols>
    <col min="1" max="1" width="9.1796875" style="1"/>
    <col min="2" max="2" width="9.7265625" style="1" bestFit="1" customWidth="1"/>
    <col min="3" max="3" width="11.1796875" style="1" customWidth="1"/>
    <col min="4" max="4" width="12.453125" style="1" bestFit="1" customWidth="1"/>
    <col min="5" max="5" width="10.54296875" style="1" customWidth="1"/>
    <col min="6" max="6" width="8.81640625" style="1" customWidth="1"/>
    <col min="7" max="7" width="10" style="1" bestFit="1" customWidth="1"/>
    <col min="8" max="8" width="9.54296875" style="1" bestFit="1" customWidth="1"/>
    <col min="9" max="9" width="10.7265625" style="1" bestFit="1" customWidth="1"/>
    <col min="10" max="10" width="9.54296875" style="7" customWidth="1"/>
    <col min="11" max="11" width="16" style="1" bestFit="1" customWidth="1"/>
    <col min="12" max="13" width="17" style="39" bestFit="1" customWidth="1"/>
    <col min="14" max="16384" width="9.1796875" style="1"/>
  </cols>
  <sheetData>
    <row r="1" spans="2:11" x14ac:dyDescent="0.3">
      <c r="B1" s="228" t="s">
        <v>232</v>
      </c>
      <c r="C1" s="228"/>
      <c r="D1" s="228"/>
      <c r="E1" s="228"/>
      <c r="F1" s="228"/>
      <c r="G1" s="228"/>
      <c r="H1" s="228"/>
      <c r="I1" s="228"/>
      <c r="J1" s="228"/>
      <c r="K1" s="2"/>
    </row>
    <row r="2" spans="2:11" x14ac:dyDescent="0.3">
      <c r="B2" s="228" t="s">
        <v>246</v>
      </c>
      <c r="C2" s="228"/>
      <c r="D2" s="228"/>
      <c r="E2" s="228"/>
      <c r="F2" s="228"/>
      <c r="G2" s="228"/>
      <c r="H2" s="228"/>
      <c r="I2" s="228"/>
      <c r="J2" s="228"/>
      <c r="K2" s="2"/>
    </row>
    <row r="3" spans="2:11" x14ac:dyDescent="0.3">
      <c r="B3" s="229" t="s">
        <v>229</v>
      </c>
      <c r="C3" s="229"/>
      <c r="D3" s="229"/>
      <c r="E3" s="229"/>
      <c r="F3" s="229"/>
      <c r="G3" s="229"/>
      <c r="H3" s="229"/>
      <c r="I3" s="229"/>
      <c r="J3" s="229"/>
      <c r="K3" s="2"/>
    </row>
    <row r="4" spans="2:11" ht="25.5" customHeight="1" x14ac:dyDescent="0.3">
      <c r="B4" s="232" t="s">
        <v>0</v>
      </c>
      <c r="C4" s="233" t="s">
        <v>99</v>
      </c>
      <c r="D4" s="233"/>
      <c r="E4" s="230" t="s">
        <v>105</v>
      </c>
      <c r="F4" s="231"/>
      <c r="G4" s="233" t="s">
        <v>53</v>
      </c>
      <c r="H4" s="233"/>
      <c r="I4" s="230" t="s">
        <v>106</v>
      </c>
      <c r="J4" s="231"/>
    </row>
    <row r="5" spans="2:11" x14ac:dyDescent="0.3">
      <c r="B5" s="232"/>
      <c r="C5" s="208">
        <v>2021</v>
      </c>
      <c r="D5" s="208">
        <v>2022</v>
      </c>
      <c r="E5" s="155" t="s">
        <v>104</v>
      </c>
      <c r="F5" s="216" t="s">
        <v>30</v>
      </c>
      <c r="G5" s="208">
        <v>2021</v>
      </c>
      <c r="H5" s="208">
        <v>2022</v>
      </c>
      <c r="I5" s="155" t="s">
        <v>104</v>
      </c>
      <c r="J5" s="216" t="s">
        <v>30</v>
      </c>
    </row>
    <row r="6" spans="2:11" x14ac:dyDescent="0.3">
      <c r="B6" s="73" t="s">
        <v>1</v>
      </c>
      <c r="C6" s="74">
        <v>157698</v>
      </c>
      <c r="D6" s="74">
        <v>176516</v>
      </c>
      <c r="E6" s="75">
        <v>18818</v>
      </c>
      <c r="F6" s="134">
        <v>0.11932935103806008</v>
      </c>
      <c r="G6" s="74">
        <v>160686</v>
      </c>
      <c r="H6" s="74">
        <v>179854</v>
      </c>
      <c r="I6" s="75">
        <v>19168</v>
      </c>
      <c r="J6" s="134">
        <v>0.11928855034041547</v>
      </c>
      <c r="K6" s="19"/>
    </row>
    <row r="7" spans="2:11" x14ac:dyDescent="0.3">
      <c r="B7" s="73" t="s">
        <v>2</v>
      </c>
      <c r="C7" s="74">
        <v>161627</v>
      </c>
      <c r="D7" s="74"/>
      <c r="E7" s="75"/>
      <c r="F7" s="134"/>
      <c r="G7" s="74">
        <v>164957</v>
      </c>
      <c r="H7" s="74"/>
      <c r="I7" s="75"/>
      <c r="J7" s="134"/>
      <c r="K7" s="19"/>
    </row>
    <row r="8" spans="2:11" x14ac:dyDescent="0.3">
      <c r="B8" s="73" t="s">
        <v>3</v>
      </c>
      <c r="C8" s="74">
        <v>164440</v>
      </c>
      <c r="D8" s="74"/>
      <c r="E8" s="75"/>
      <c r="F8" s="134"/>
      <c r="G8" s="74">
        <v>167913</v>
      </c>
      <c r="H8" s="74"/>
      <c r="I8" s="75"/>
      <c r="J8" s="134"/>
      <c r="K8" s="19"/>
    </row>
    <row r="9" spans="2:11" x14ac:dyDescent="0.3">
      <c r="B9" s="73" t="s">
        <v>4</v>
      </c>
      <c r="C9" s="74">
        <v>165877</v>
      </c>
      <c r="D9" s="74"/>
      <c r="E9" s="75"/>
      <c r="F9" s="134"/>
      <c r="G9" s="74">
        <v>169363</v>
      </c>
      <c r="H9" s="74"/>
      <c r="I9" s="75"/>
      <c r="J9" s="134"/>
      <c r="K9" s="19"/>
    </row>
    <row r="10" spans="2:11" x14ac:dyDescent="0.3">
      <c r="B10" s="73" t="s">
        <v>5</v>
      </c>
      <c r="C10" s="74">
        <v>166988</v>
      </c>
      <c r="D10" s="74"/>
      <c r="E10" s="75"/>
      <c r="F10" s="134"/>
      <c r="G10" s="74">
        <v>170511</v>
      </c>
      <c r="H10" s="74"/>
      <c r="I10" s="75"/>
      <c r="J10" s="134"/>
      <c r="K10" s="19"/>
    </row>
    <row r="11" spans="2:11" x14ac:dyDescent="0.3">
      <c r="B11" s="73" t="s">
        <v>6</v>
      </c>
      <c r="C11" s="74">
        <v>169409</v>
      </c>
      <c r="D11" s="74"/>
      <c r="E11" s="75"/>
      <c r="F11" s="134"/>
      <c r="G11" s="74">
        <v>173032</v>
      </c>
      <c r="H11" s="74"/>
      <c r="I11" s="75"/>
      <c r="J11" s="134"/>
      <c r="K11" s="19"/>
    </row>
    <row r="12" spans="2:11" x14ac:dyDescent="0.3">
      <c r="B12" s="73" t="s">
        <v>7</v>
      </c>
      <c r="C12" s="74">
        <v>170588</v>
      </c>
      <c r="D12" s="74"/>
      <c r="E12" s="75"/>
      <c r="F12" s="134"/>
      <c r="G12" s="74">
        <v>174430</v>
      </c>
      <c r="H12" s="74"/>
      <c r="I12" s="75"/>
      <c r="J12" s="134"/>
      <c r="K12" s="19"/>
    </row>
    <row r="13" spans="2:11" x14ac:dyDescent="0.3">
      <c r="B13" s="73" t="s">
        <v>8</v>
      </c>
      <c r="C13" s="74">
        <v>172066</v>
      </c>
      <c r="D13" s="74"/>
      <c r="E13" s="75"/>
      <c r="F13" s="134"/>
      <c r="G13" s="74">
        <v>175689</v>
      </c>
      <c r="H13" s="74"/>
      <c r="I13" s="75"/>
      <c r="J13" s="134"/>
    </row>
    <row r="14" spans="2:11" x14ac:dyDescent="0.3">
      <c r="B14" s="73" t="s">
        <v>9</v>
      </c>
      <c r="C14" s="74">
        <v>174267</v>
      </c>
      <c r="D14" s="74"/>
      <c r="E14" s="75"/>
      <c r="F14" s="134"/>
      <c r="G14" s="74">
        <v>177981</v>
      </c>
      <c r="H14" s="74"/>
      <c r="I14" s="75"/>
      <c r="J14" s="134"/>
    </row>
    <row r="15" spans="2:11" x14ac:dyDescent="0.3">
      <c r="B15" s="73" t="s">
        <v>10</v>
      </c>
      <c r="C15" s="74">
        <v>177385</v>
      </c>
      <c r="D15" s="74"/>
      <c r="E15" s="75"/>
      <c r="F15" s="134"/>
      <c r="G15" s="74">
        <v>181127</v>
      </c>
      <c r="H15" s="74"/>
      <c r="I15" s="75"/>
      <c r="J15" s="134"/>
    </row>
    <row r="16" spans="2:11" x14ac:dyDescent="0.3">
      <c r="B16" s="73" t="s">
        <v>11</v>
      </c>
      <c r="C16" s="74">
        <v>179698</v>
      </c>
      <c r="D16" s="74"/>
      <c r="E16" s="75"/>
      <c r="F16" s="134"/>
      <c r="G16" s="74">
        <v>184362</v>
      </c>
      <c r="H16" s="74"/>
      <c r="I16" s="75"/>
      <c r="J16" s="134"/>
    </row>
    <row r="17" spans="2:10" x14ac:dyDescent="0.3">
      <c r="B17" s="73" t="s">
        <v>12</v>
      </c>
      <c r="C17" s="74">
        <v>176501</v>
      </c>
      <c r="D17" s="74"/>
      <c r="E17" s="75"/>
      <c r="F17" s="134"/>
      <c r="G17" s="74">
        <v>179874</v>
      </c>
      <c r="H17" s="74"/>
      <c r="I17" s="75"/>
      <c r="J17" s="134"/>
    </row>
    <row r="18" spans="2:10" x14ac:dyDescent="0.3">
      <c r="B18" s="226" t="s">
        <v>204</v>
      </c>
      <c r="C18" s="226"/>
      <c r="D18" s="226"/>
      <c r="E18" s="226"/>
      <c r="F18" s="226"/>
      <c r="G18" s="226"/>
      <c r="H18" s="226"/>
      <c r="I18" s="226"/>
      <c r="J18" s="226"/>
    </row>
    <row r="19" spans="2:10" ht="19.5" customHeight="1" x14ac:dyDescent="0.3">
      <c r="B19" s="227"/>
      <c r="C19" s="227"/>
      <c r="D19" s="227"/>
      <c r="E19" s="227"/>
      <c r="F19" s="227"/>
      <c r="G19" s="227"/>
      <c r="H19" s="227"/>
      <c r="I19" s="227"/>
      <c r="J19" s="227"/>
    </row>
    <row r="20" spans="2:10" x14ac:dyDescent="0.3">
      <c r="B20" s="40" t="s">
        <v>76</v>
      </c>
    </row>
    <row r="24" spans="2:10" x14ac:dyDescent="0.3">
      <c r="E24" s="48"/>
    </row>
    <row r="25" spans="2:10" x14ac:dyDescent="0.3">
      <c r="D25" s="158"/>
      <c r="F25" s="39"/>
      <c r="G25" s="19"/>
    </row>
    <row r="26" spans="2:10" x14ac:dyDescent="0.3">
      <c r="D26" s="158"/>
      <c r="F26" s="39"/>
      <c r="G26" s="19"/>
    </row>
    <row r="27" spans="2:10" x14ac:dyDescent="0.3">
      <c r="D27" s="158"/>
      <c r="F27" s="39"/>
      <c r="G27" s="19"/>
    </row>
    <row r="28" spans="2:10" x14ac:dyDescent="0.3">
      <c r="D28" s="158"/>
      <c r="F28" s="39"/>
      <c r="G28" s="19"/>
    </row>
    <row r="29" spans="2:10" x14ac:dyDescent="0.3">
      <c r="D29" s="158"/>
      <c r="F29" s="39"/>
      <c r="G29" s="19"/>
    </row>
    <row r="30" spans="2:10" x14ac:dyDescent="0.3">
      <c r="D30" s="158"/>
      <c r="F30" s="39"/>
      <c r="G30" s="19"/>
    </row>
    <row r="31" spans="2:10" x14ac:dyDescent="0.3">
      <c r="D31" s="158"/>
      <c r="F31" s="39"/>
      <c r="G31" s="19"/>
    </row>
    <row r="32" spans="2:10" x14ac:dyDescent="0.3">
      <c r="D32" s="158"/>
      <c r="F32" s="39"/>
      <c r="G32" s="19"/>
    </row>
    <row r="33" spans="4:7" x14ac:dyDescent="0.3">
      <c r="D33" s="158"/>
      <c r="F33" s="39"/>
      <c r="G33" s="19"/>
    </row>
    <row r="34" spans="4:7" x14ac:dyDescent="0.3">
      <c r="D34" s="158"/>
      <c r="F34" s="39"/>
      <c r="G34" s="19"/>
    </row>
    <row r="35" spans="4:7" x14ac:dyDescent="0.3">
      <c r="D35" s="158"/>
      <c r="F35" s="39"/>
      <c r="G35" s="19"/>
    </row>
    <row r="36" spans="4:7" x14ac:dyDescent="0.3">
      <c r="D36" s="158"/>
      <c r="F36" s="39"/>
      <c r="G36" s="19"/>
    </row>
    <row r="37" spans="4:7" x14ac:dyDescent="0.3">
      <c r="D37" s="158"/>
      <c r="F37" s="39"/>
      <c r="G37" s="19"/>
    </row>
    <row r="38" spans="4:7" x14ac:dyDescent="0.3">
      <c r="D38" s="158"/>
      <c r="F38" s="39"/>
      <c r="G38" s="19"/>
    </row>
    <row r="39" spans="4:7" x14ac:dyDescent="0.3">
      <c r="D39" s="158"/>
      <c r="F39" s="39"/>
      <c r="G39" s="19"/>
    </row>
    <row r="40" spans="4:7" x14ac:dyDescent="0.3">
      <c r="D40" s="158"/>
      <c r="F40" s="39"/>
      <c r="G40" s="19"/>
    </row>
    <row r="41" spans="4:7" x14ac:dyDescent="0.3">
      <c r="D41" s="158"/>
      <c r="F41" s="39"/>
      <c r="G41" s="19"/>
    </row>
  </sheetData>
  <mergeCells count="9">
    <mergeCell ref="B18:J19"/>
    <mergeCell ref="B1:J1"/>
    <mergeCell ref="B2:J2"/>
    <mergeCell ref="B3:J3"/>
    <mergeCell ref="B4:B5"/>
    <mergeCell ref="C4:D4"/>
    <mergeCell ref="E4:F4"/>
    <mergeCell ref="G4:H4"/>
    <mergeCell ref="I4:J4"/>
  </mergeCells>
  <pageMargins left="0.7" right="0.7" top="0.75" bottom="0.75" header="0.3" footer="0.3"/>
  <pageSetup orientation="portrait" horizontalDpi="4294967295" verticalDpi="4294967295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B9A87-759F-4463-9506-92B3531720ED}">
  <dimension ref="B1:L39"/>
  <sheetViews>
    <sheetView showGridLines="0" workbookViewId="0">
      <selection sqref="A1:XFD1048576"/>
    </sheetView>
  </sheetViews>
  <sheetFormatPr defaultColWidth="9.1796875" defaultRowHeight="13" x14ac:dyDescent="0.3"/>
  <cols>
    <col min="1" max="1" width="9.1796875" style="1"/>
    <col min="2" max="2" width="9.7265625" style="1" bestFit="1" customWidth="1"/>
    <col min="3" max="3" width="14.26953125" style="1" bestFit="1" customWidth="1"/>
    <col min="4" max="5" width="14.81640625" style="1" bestFit="1" customWidth="1"/>
    <col min="6" max="6" width="10.81640625" style="1" customWidth="1"/>
    <col min="7" max="7" width="9" style="1" bestFit="1" customWidth="1"/>
    <col min="8" max="8" width="9" style="7" bestFit="1" customWidth="1"/>
    <col min="9" max="9" width="10.7265625" style="1" bestFit="1" customWidth="1"/>
    <col min="10" max="11" width="9.1796875" style="1"/>
    <col min="12" max="12" width="16.81640625" style="1" bestFit="1" customWidth="1"/>
    <col min="13" max="16384" width="9.1796875" style="1"/>
  </cols>
  <sheetData>
    <row r="1" spans="2:12" x14ac:dyDescent="0.3">
      <c r="B1" s="228" t="s">
        <v>233</v>
      </c>
      <c r="C1" s="228"/>
      <c r="D1" s="228"/>
      <c r="E1" s="228"/>
      <c r="F1" s="228"/>
      <c r="G1" s="228"/>
      <c r="H1" s="228"/>
      <c r="I1" s="228"/>
      <c r="J1" s="228"/>
    </row>
    <row r="2" spans="2:12" x14ac:dyDescent="0.3">
      <c r="B2" s="228" t="s">
        <v>247</v>
      </c>
      <c r="C2" s="228"/>
      <c r="D2" s="228"/>
      <c r="E2" s="228"/>
      <c r="F2" s="228"/>
      <c r="G2" s="228"/>
      <c r="H2" s="228"/>
      <c r="I2" s="228"/>
      <c r="J2" s="228"/>
    </row>
    <row r="3" spans="2:12" x14ac:dyDescent="0.3">
      <c r="B3" s="229" t="s">
        <v>229</v>
      </c>
      <c r="C3" s="229"/>
      <c r="D3" s="229"/>
      <c r="E3" s="229"/>
      <c r="F3" s="229"/>
      <c r="G3" s="229"/>
      <c r="H3" s="229"/>
      <c r="I3" s="229"/>
      <c r="J3" s="229"/>
    </row>
    <row r="4" spans="2:12" ht="25.5" customHeight="1" x14ac:dyDescent="0.3">
      <c r="B4" s="232" t="s">
        <v>0</v>
      </c>
      <c r="C4" s="233" t="s">
        <v>100</v>
      </c>
      <c r="D4" s="233"/>
      <c r="E4" s="230" t="s">
        <v>101</v>
      </c>
      <c r="F4" s="231"/>
      <c r="G4" s="230" t="s">
        <v>110</v>
      </c>
      <c r="H4" s="231"/>
      <c r="I4" s="230" t="s">
        <v>102</v>
      </c>
      <c r="J4" s="231"/>
    </row>
    <row r="5" spans="2:12" x14ac:dyDescent="0.3">
      <c r="B5" s="232"/>
      <c r="C5" s="63">
        <v>2021</v>
      </c>
      <c r="D5" s="63">
        <v>2022</v>
      </c>
      <c r="E5" s="155" t="s">
        <v>104</v>
      </c>
      <c r="F5" s="216" t="s">
        <v>30</v>
      </c>
      <c r="G5" s="216">
        <v>2021</v>
      </c>
      <c r="H5" s="216">
        <v>2022</v>
      </c>
      <c r="I5" s="155" t="s">
        <v>104</v>
      </c>
      <c r="J5" s="216" t="s">
        <v>30</v>
      </c>
    </row>
    <row r="6" spans="2:12" x14ac:dyDescent="0.3">
      <c r="B6" s="73" t="s">
        <v>1</v>
      </c>
      <c r="C6" s="76">
        <v>3085286611.9699998</v>
      </c>
      <c r="D6" s="76">
        <v>3744096799.7300024</v>
      </c>
      <c r="E6" s="156">
        <v>658810187.76000261</v>
      </c>
      <c r="F6" s="134">
        <v>0.21353289681548998</v>
      </c>
      <c r="G6" s="76">
        <v>19564.525941800148</v>
      </c>
      <c r="H6" s="213">
        <v>21211.090211255651</v>
      </c>
      <c r="I6" s="156">
        <v>1646.5642694555027</v>
      </c>
      <c r="J6" s="134">
        <v>8.4160703630317607E-2</v>
      </c>
    </row>
    <row r="7" spans="2:12" x14ac:dyDescent="0.3">
      <c r="B7" s="73" t="s">
        <v>2</v>
      </c>
      <c r="C7" s="76">
        <v>3316426628.1999969</v>
      </c>
      <c r="D7" s="76"/>
      <c r="E7" s="156"/>
      <c r="F7" s="134"/>
      <c r="G7" s="76">
        <v>20519.013705630849</v>
      </c>
      <c r="H7" s="213"/>
      <c r="I7" s="156"/>
      <c r="J7" s="134"/>
    </row>
    <row r="8" spans="2:12" x14ac:dyDescent="0.3">
      <c r="B8" s="73" t="s">
        <v>3</v>
      </c>
      <c r="C8" s="76">
        <v>3601627166.5800061</v>
      </c>
      <c r="D8" s="76"/>
      <c r="E8" s="156"/>
      <c r="F8" s="134"/>
      <c r="G8" s="76">
        <v>21902.378779980576</v>
      </c>
      <c r="H8" s="213"/>
      <c r="I8" s="156"/>
      <c r="J8" s="134"/>
      <c r="L8" s="41"/>
    </row>
    <row r="9" spans="2:12" x14ac:dyDescent="0.3">
      <c r="B9" s="73" t="s">
        <v>4</v>
      </c>
      <c r="C9" s="76">
        <v>3824085806.8800044</v>
      </c>
      <c r="D9" s="76"/>
      <c r="E9" s="156"/>
      <c r="F9" s="134"/>
      <c r="G9" s="76">
        <v>23053.743477878212</v>
      </c>
      <c r="H9" s="213"/>
      <c r="I9" s="156"/>
      <c r="J9" s="134"/>
      <c r="L9" s="22"/>
    </row>
    <row r="10" spans="2:12" ht="14.5" x14ac:dyDescent="0.35">
      <c r="B10" s="73" t="s">
        <v>5</v>
      </c>
      <c r="C10" s="76">
        <v>3601297148.3300042</v>
      </c>
      <c r="D10" s="76"/>
      <c r="E10" s="156"/>
      <c r="F10" s="134"/>
      <c r="G10" s="76">
        <v>21566.203250113806</v>
      </c>
      <c r="H10" s="213"/>
      <c r="I10" s="156"/>
      <c r="J10" s="134"/>
      <c r="L10" s="51"/>
    </row>
    <row r="11" spans="2:12" x14ac:dyDescent="0.3">
      <c r="B11" s="73" t="s">
        <v>6</v>
      </c>
      <c r="C11" s="76">
        <v>3637081728.920002</v>
      </c>
      <c r="D11" s="76"/>
      <c r="E11" s="156"/>
      <c r="F11" s="134"/>
      <c r="G11" s="76">
        <v>21469.23557142774</v>
      </c>
      <c r="H11" s="213"/>
      <c r="I11" s="156"/>
      <c r="J11" s="134"/>
      <c r="L11" s="41"/>
    </row>
    <row r="12" spans="2:12" x14ac:dyDescent="0.3">
      <c r="B12" s="73" t="s">
        <v>7</v>
      </c>
      <c r="C12" s="76">
        <v>3899931483.4999938</v>
      </c>
      <c r="D12" s="76"/>
      <c r="E12" s="156"/>
      <c r="F12" s="134"/>
      <c r="G12" s="76">
        <v>22861.698850446654</v>
      </c>
      <c r="H12" s="213"/>
      <c r="I12" s="156"/>
      <c r="J12" s="134"/>
    </row>
    <row r="13" spans="2:12" x14ac:dyDescent="0.3">
      <c r="B13" s="73" t="s">
        <v>8</v>
      </c>
      <c r="C13" s="76">
        <v>3739130691.5200076</v>
      </c>
      <c r="D13" s="76"/>
      <c r="E13" s="156"/>
      <c r="F13" s="134"/>
      <c r="G13" s="76">
        <v>21730.793367196351</v>
      </c>
      <c r="H13" s="213"/>
      <c r="I13" s="156"/>
      <c r="J13" s="134"/>
    </row>
    <row r="14" spans="2:12" x14ac:dyDescent="0.3">
      <c r="B14" s="73" t="s">
        <v>9</v>
      </c>
      <c r="C14" s="76">
        <v>4019761299.9499974</v>
      </c>
      <c r="D14" s="76"/>
      <c r="E14" s="156"/>
      <c r="F14" s="134"/>
      <c r="G14" s="76">
        <v>23066.681012182442</v>
      </c>
      <c r="H14" s="213"/>
      <c r="I14" s="156"/>
      <c r="J14" s="134"/>
    </row>
    <row r="15" spans="2:12" x14ac:dyDescent="0.3">
      <c r="B15" s="73" t="s">
        <v>10</v>
      </c>
      <c r="C15" s="76">
        <v>4157878751.3000069</v>
      </c>
      <c r="D15" s="76"/>
      <c r="E15" s="156"/>
      <c r="F15" s="134"/>
      <c r="G15" s="76">
        <v>23439.855406601499</v>
      </c>
      <c r="H15" s="213"/>
      <c r="I15" s="156"/>
      <c r="J15" s="134"/>
    </row>
    <row r="16" spans="2:12" x14ac:dyDescent="0.3">
      <c r="B16" s="73" t="s">
        <v>11</v>
      </c>
      <c r="C16" s="76">
        <v>3937179197.6600022</v>
      </c>
      <c r="D16" s="76"/>
      <c r="E16" s="156"/>
      <c r="F16" s="134"/>
      <c r="G16" s="76">
        <v>21909.977838707178</v>
      </c>
      <c r="H16" s="213"/>
      <c r="I16" s="156"/>
      <c r="J16" s="134"/>
    </row>
    <row r="17" spans="2:10" x14ac:dyDescent="0.3">
      <c r="B17" s="73" t="s">
        <v>12</v>
      </c>
      <c r="C17" s="76">
        <v>4629207812.3599863</v>
      </c>
      <c r="D17" s="76"/>
      <c r="E17" s="156"/>
      <c r="F17" s="134"/>
      <c r="G17" s="76">
        <v>26227.657703695651</v>
      </c>
      <c r="H17" s="213"/>
      <c r="I17" s="156"/>
      <c r="J17" s="134"/>
    </row>
    <row r="18" spans="2:10" x14ac:dyDescent="0.3">
      <c r="B18" s="226" t="s">
        <v>204</v>
      </c>
      <c r="C18" s="226"/>
      <c r="D18" s="226"/>
      <c r="E18" s="226"/>
      <c r="F18" s="226"/>
      <c r="G18" s="226"/>
      <c r="H18" s="226"/>
      <c r="I18" s="226"/>
      <c r="J18" s="226"/>
    </row>
    <row r="19" spans="2:10" x14ac:dyDescent="0.3">
      <c r="B19" s="227"/>
      <c r="C19" s="227"/>
      <c r="D19" s="227"/>
      <c r="E19" s="227"/>
      <c r="F19" s="227"/>
      <c r="G19" s="227"/>
      <c r="H19" s="227"/>
      <c r="I19" s="227"/>
      <c r="J19" s="227"/>
    </row>
    <row r="20" spans="2:10" x14ac:dyDescent="0.3">
      <c r="B20" s="40" t="s">
        <v>76</v>
      </c>
    </row>
    <row r="22" spans="2:10" x14ac:dyDescent="0.3">
      <c r="E22" s="22"/>
    </row>
    <row r="23" spans="2:10" x14ac:dyDescent="0.3">
      <c r="D23" s="159"/>
      <c r="E23" s="160"/>
      <c r="F23" s="161"/>
    </row>
    <row r="24" spans="2:10" x14ac:dyDescent="0.3">
      <c r="D24" s="195"/>
      <c r="E24" s="160"/>
      <c r="F24" s="161"/>
    </row>
    <row r="25" spans="2:10" x14ac:dyDescent="0.3">
      <c r="D25" s="159"/>
      <c r="E25" s="160"/>
      <c r="F25" s="161"/>
    </row>
    <row r="26" spans="2:10" x14ac:dyDescent="0.3">
      <c r="D26" s="159"/>
      <c r="E26" s="160"/>
      <c r="F26" s="161"/>
    </row>
    <row r="27" spans="2:10" x14ac:dyDescent="0.3">
      <c r="D27" s="159"/>
      <c r="E27" s="160"/>
      <c r="F27" s="161"/>
    </row>
    <row r="28" spans="2:10" x14ac:dyDescent="0.3">
      <c r="D28" s="159"/>
      <c r="E28" s="160"/>
      <c r="F28" s="161"/>
    </row>
    <row r="29" spans="2:10" x14ac:dyDescent="0.3">
      <c r="D29" s="159"/>
      <c r="E29" s="160"/>
      <c r="F29" s="161"/>
    </row>
    <row r="30" spans="2:10" x14ac:dyDescent="0.3">
      <c r="D30" s="159"/>
      <c r="E30" s="160"/>
      <c r="F30" s="161"/>
    </row>
    <row r="31" spans="2:10" x14ac:dyDescent="0.3">
      <c r="D31" s="159"/>
      <c r="E31" s="160"/>
      <c r="F31" s="161"/>
    </row>
    <row r="32" spans="2:10" x14ac:dyDescent="0.3">
      <c r="D32" s="159"/>
      <c r="E32" s="160"/>
      <c r="F32" s="161"/>
    </row>
    <row r="33" spans="4:6" x14ac:dyDescent="0.3">
      <c r="D33" s="159"/>
      <c r="E33" s="160"/>
      <c r="F33" s="161"/>
    </row>
    <row r="34" spans="4:6" x14ac:dyDescent="0.3">
      <c r="D34" s="159"/>
      <c r="E34" s="160"/>
      <c r="F34" s="161"/>
    </row>
    <row r="35" spans="4:6" x14ac:dyDescent="0.3">
      <c r="D35" s="159"/>
      <c r="E35" s="160"/>
      <c r="F35" s="161"/>
    </row>
    <row r="36" spans="4:6" x14ac:dyDescent="0.3">
      <c r="D36" s="159"/>
      <c r="E36" s="160"/>
      <c r="F36" s="161"/>
    </row>
    <row r="37" spans="4:6" x14ac:dyDescent="0.3">
      <c r="D37" s="159"/>
      <c r="E37" s="160"/>
      <c r="F37" s="161"/>
    </row>
    <row r="38" spans="4:6" x14ac:dyDescent="0.3">
      <c r="D38" s="159"/>
      <c r="E38" s="160"/>
      <c r="F38" s="161"/>
    </row>
    <row r="39" spans="4:6" x14ac:dyDescent="0.3">
      <c r="D39" s="159"/>
      <c r="E39" s="160"/>
      <c r="F39" s="160"/>
    </row>
  </sheetData>
  <mergeCells count="9">
    <mergeCell ref="B18:J19"/>
    <mergeCell ref="B1:J1"/>
    <mergeCell ref="B2:J2"/>
    <mergeCell ref="B3:J3"/>
    <mergeCell ref="B4:B5"/>
    <mergeCell ref="C4:D4"/>
    <mergeCell ref="E4:F4"/>
    <mergeCell ref="G4:H4"/>
    <mergeCell ref="I4:J4"/>
  </mergeCells>
  <pageMargins left="0.7" right="0.7" top="0.75" bottom="0.75" header="0.3" footer="0.3"/>
  <pageSetup orientation="portrait" horizontalDpi="4294967295" verticalDpi="4294967295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7AB12-F072-4B05-AC2A-DFF3D22BE5A3}">
  <dimension ref="B1:Q21"/>
  <sheetViews>
    <sheetView showGridLines="0" workbookViewId="0">
      <selection sqref="A1:XFD1048576"/>
    </sheetView>
  </sheetViews>
  <sheetFormatPr defaultColWidth="9.1796875" defaultRowHeight="13" x14ac:dyDescent="0.3"/>
  <cols>
    <col min="1" max="2" width="9.1796875" style="1"/>
    <col min="3" max="3" width="8.81640625" style="1" bestFit="1" customWidth="1"/>
    <col min="4" max="5" width="7.81640625" style="1" bestFit="1" customWidth="1"/>
    <col min="6" max="6" width="8.81640625" style="1" customWidth="1"/>
    <col min="7" max="7" width="7.81640625" style="1" customWidth="1"/>
    <col min="8" max="10" width="13.1796875" style="1" hidden="1" customWidth="1"/>
    <col min="11" max="11" width="8.7265625" style="1" customWidth="1"/>
    <col min="12" max="12" width="8.81640625" style="1" customWidth="1"/>
    <col min="13" max="13" width="8.1796875" style="1" customWidth="1"/>
    <col min="14" max="14" width="9.26953125" style="1" customWidth="1"/>
    <col min="15" max="15" width="10.54296875" style="1" customWidth="1"/>
    <col min="16" max="16" width="12.1796875" style="1" customWidth="1"/>
    <col min="17" max="17" width="11" style="1" customWidth="1"/>
    <col min="18" max="16384" width="9.1796875" style="1"/>
  </cols>
  <sheetData>
    <row r="1" spans="2:17" x14ac:dyDescent="0.3">
      <c r="B1" s="228" t="s">
        <v>234</v>
      </c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"/>
      <c r="Q1" s="2"/>
    </row>
    <row r="2" spans="2:17" x14ac:dyDescent="0.3">
      <c r="B2" s="228" t="s">
        <v>248</v>
      </c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"/>
      <c r="Q2" s="2"/>
    </row>
    <row r="3" spans="2:17" x14ac:dyDescent="0.3">
      <c r="B3" s="229" t="s">
        <v>230</v>
      </c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8"/>
      <c r="Q3" s="8"/>
    </row>
    <row r="4" spans="2:17" x14ac:dyDescent="0.3">
      <c r="B4" s="234" t="s">
        <v>99</v>
      </c>
      <c r="C4" s="234"/>
      <c r="D4" s="234"/>
      <c r="E4" s="235" t="s">
        <v>53</v>
      </c>
      <c r="F4" s="236"/>
      <c r="G4" s="237"/>
      <c r="H4" s="234" t="s">
        <v>100</v>
      </c>
      <c r="I4" s="234"/>
      <c r="J4" s="234"/>
      <c r="K4" s="240" t="s">
        <v>110</v>
      </c>
      <c r="L4" s="240"/>
      <c r="M4" s="240"/>
      <c r="N4" s="238" t="s">
        <v>109</v>
      </c>
      <c r="O4" s="239"/>
      <c r="P4" s="17"/>
    </row>
    <row r="5" spans="2:17" x14ac:dyDescent="0.3">
      <c r="B5" s="163" t="s">
        <v>13</v>
      </c>
      <c r="C5" s="163" t="s">
        <v>14</v>
      </c>
      <c r="D5" s="163" t="s">
        <v>16</v>
      </c>
      <c r="E5" s="163" t="s">
        <v>13</v>
      </c>
      <c r="F5" s="163" t="s">
        <v>14</v>
      </c>
      <c r="G5" s="163" t="s">
        <v>16</v>
      </c>
      <c r="H5" s="163" t="s">
        <v>13</v>
      </c>
      <c r="I5" s="163" t="s">
        <v>14</v>
      </c>
      <c r="J5" s="163" t="s">
        <v>16</v>
      </c>
      <c r="K5" s="67" t="s">
        <v>13</v>
      </c>
      <c r="L5" s="67" t="s">
        <v>14</v>
      </c>
      <c r="M5" s="67" t="s">
        <v>16</v>
      </c>
      <c r="N5" s="77" t="s">
        <v>13</v>
      </c>
      <c r="O5" s="77" t="s">
        <v>14</v>
      </c>
      <c r="P5" s="17"/>
    </row>
    <row r="6" spans="2:17" x14ac:dyDescent="0.3">
      <c r="B6" s="68">
        <v>92940</v>
      </c>
      <c r="C6" s="68">
        <v>83576</v>
      </c>
      <c r="D6" s="68">
        <v>176516</v>
      </c>
      <c r="E6" s="68">
        <v>94361</v>
      </c>
      <c r="F6" s="68">
        <v>85493</v>
      </c>
      <c r="G6" s="68">
        <v>179854</v>
      </c>
      <c r="H6" s="69">
        <v>28436792399.809998</v>
      </c>
      <c r="I6" s="69">
        <v>32903997455.179787</v>
      </c>
      <c r="J6" s="69">
        <v>61340789854.989784</v>
      </c>
      <c r="K6" s="69">
        <v>17553.668191091023</v>
      </c>
      <c r="L6" s="69">
        <v>25278.296138245481</v>
      </c>
      <c r="M6" s="69">
        <v>21211.090211255632</v>
      </c>
      <c r="N6" s="106">
        <v>0.52652450769335357</v>
      </c>
      <c r="O6" s="106">
        <v>0.46468802473117082</v>
      </c>
    </row>
    <row r="7" spans="2:17" x14ac:dyDescent="0.3">
      <c r="B7" s="40" t="s">
        <v>76</v>
      </c>
      <c r="K7" s="38"/>
    </row>
    <row r="9" spans="2:17" x14ac:dyDescent="0.3">
      <c r="I9" s="9"/>
    </row>
    <row r="10" spans="2:17" x14ac:dyDescent="0.3">
      <c r="C10" s="9"/>
      <c r="I10" s="9"/>
    </row>
    <row r="11" spans="2:17" x14ac:dyDescent="0.3">
      <c r="C11" s="9"/>
    </row>
    <row r="12" spans="2:17" x14ac:dyDescent="0.3">
      <c r="C12" s="9"/>
    </row>
    <row r="18" spans="3:8" x14ac:dyDescent="0.3">
      <c r="C18" s="18"/>
      <c r="D18" s="18"/>
      <c r="E18" s="18"/>
      <c r="F18" s="18"/>
      <c r="G18" s="18"/>
      <c r="H18" s="18"/>
    </row>
    <row r="19" spans="3:8" x14ac:dyDescent="0.3">
      <c r="D19" s="19"/>
      <c r="E19" s="19"/>
      <c r="F19" s="19"/>
      <c r="G19" s="19"/>
      <c r="H19" s="19"/>
    </row>
    <row r="20" spans="3:8" x14ac:dyDescent="0.3">
      <c r="D20" s="9"/>
      <c r="E20" s="9"/>
      <c r="F20" s="9"/>
      <c r="G20" s="9"/>
      <c r="H20" s="9"/>
    </row>
    <row r="21" spans="3:8" x14ac:dyDescent="0.3">
      <c r="D21" s="9"/>
      <c r="E21" s="9"/>
      <c r="F21" s="9"/>
      <c r="G21" s="9"/>
      <c r="H21" s="9"/>
    </row>
  </sheetData>
  <mergeCells count="8">
    <mergeCell ref="B1:O1"/>
    <mergeCell ref="B2:O2"/>
    <mergeCell ref="B3:O3"/>
    <mergeCell ref="B4:D4"/>
    <mergeCell ref="E4:G4"/>
    <mergeCell ref="H4:J4"/>
    <mergeCell ref="K4:M4"/>
    <mergeCell ref="N4:O4"/>
  </mergeCells>
  <pageMargins left="0.7" right="0.7" top="0.75" bottom="0.75" header="0.3" footer="0.3"/>
  <pageSetup orientation="portrait" horizontalDpi="4294967295" verticalDpi="4294967295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169F0-BAFC-4EB0-9A2A-F1165DCF0418}">
  <dimension ref="B1:AA30"/>
  <sheetViews>
    <sheetView showGridLines="0" workbookViewId="0">
      <selection sqref="A1:XFD1048576"/>
    </sheetView>
  </sheetViews>
  <sheetFormatPr defaultColWidth="9.1796875" defaultRowHeight="13" x14ac:dyDescent="0.3"/>
  <cols>
    <col min="1" max="1" width="9.1796875" style="1"/>
    <col min="2" max="2" width="8.1796875" style="1" customWidth="1"/>
    <col min="3" max="3" width="7" style="1" customWidth="1"/>
    <col min="4" max="4" width="8.1796875" style="1" customWidth="1"/>
    <col min="5" max="5" width="8.81640625" style="1" customWidth="1"/>
    <col min="6" max="6" width="7.7265625" style="1" customWidth="1"/>
    <col min="7" max="7" width="8.7265625" style="1" customWidth="1"/>
    <col min="8" max="8" width="8.7265625" style="1" bestFit="1" customWidth="1"/>
    <col min="9" max="9" width="8.453125" style="1" customWidth="1"/>
    <col min="10" max="10" width="8.1796875" style="1" customWidth="1"/>
    <col min="11" max="11" width="7.81640625" style="1" customWidth="1"/>
    <col min="12" max="12" width="8.7265625" style="1" hidden="1" customWidth="1"/>
    <col min="13" max="14" width="13.1796875" style="1" hidden="1" customWidth="1"/>
    <col min="15" max="15" width="12.1796875" style="1" hidden="1" customWidth="1"/>
    <col min="16" max="16" width="13.1796875" style="1" hidden="1" customWidth="1"/>
    <col min="17" max="17" width="8.7265625" style="1" customWidth="1"/>
    <col min="18" max="18" width="7.81640625" style="1" bestFit="1" customWidth="1"/>
    <col min="19" max="19" width="8.1796875" style="1" customWidth="1"/>
    <col min="20" max="21" width="7.81640625" style="1" bestFit="1" customWidth="1"/>
    <col min="22" max="22" width="8.54296875" style="1" bestFit="1" customWidth="1"/>
    <col min="23" max="23" width="11.1796875" style="1" bestFit="1" customWidth="1"/>
    <col min="24" max="24" width="12" style="1" bestFit="1" customWidth="1"/>
    <col min="25" max="25" width="11.1796875" style="1" bestFit="1" customWidth="1"/>
    <col min="26" max="26" width="12" style="1" bestFit="1" customWidth="1"/>
    <col min="27" max="16384" width="9.1796875" style="1"/>
  </cols>
  <sheetData>
    <row r="1" spans="2:27" ht="15" customHeight="1" x14ac:dyDescent="0.3">
      <c r="B1" s="228" t="s">
        <v>235</v>
      </c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"/>
    </row>
    <row r="2" spans="2:27" ht="15" customHeight="1" x14ac:dyDescent="0.3">
      <c r="B2" s="228" t="s">
        <v>249</v>
      </c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"/>
    </row>
    <row r="3" spans="2:27" ht="15" customHeight="1" x14ac:dyDescent="0.3">
      <c r="B3" s="241" t="s">
        <v>230</v>
      </c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20"/>
    </row>
    <row r="4" spans="2:27" ht="15" customHeight="1" x14ac:dyDescent="0.3">
      <c r="B4" s="242" t="s">
        <v>99</v>
      </c>
      <c r="C4" s="243"/>
      <c r="D4" s="243"/>
      <c r="E4" s="243"/>
      <c r="F4" s="244"/>
      <c r="G4" s="242" t="s">
        <v>53</v>
      </c>
      <c r="H4" s="243"/>
      <c r="I4" s="243"/>
      <c r="J4" s="243"/>
      <c r="K4" s="244"/>
      <c r="L4" s="242" t="s">
        <v>100</v>
      </c>
      <c r="M4" s="243"/>
      <c r="N4" s="243"/>
      <c r="O4" s="243"/>
      <c r="P4" s="244"/>
      <c r="Q4" s="245" t="s">
        <v>118</v>
      </c>
      <c r="R4" s="246"/>
      <c r="S4" s="246"/>
      <c r="T4" s="246"/>
      <c r="U4" s="247"/>
      <c r="V4" s="245" t="s">
        <v>109</v>
      </c>
      <c r="W4" s="246"/>
      <c r="X4" s="246"/>
      <c r="Y4" s="246"/>
      <c r="Z4" s="247"/>
    </row>
    <row r="5" spans="2:27" ht="21" x14ac:dyDescent="0.3">
      <c r="B5" s="162" t="s">
        <v>111</v>
      </c>
      <c r="C5" s="162" t="s">
        <v>112</v>
      </c>
      <c r="D5" s="78" t="s">
        <v>113</v>
      </c>
      <c r="E5" s="78" t="s">
        <v>114</v>
      </c>
      <c r="F5" s="163" t="s">
        <v>16</v>
      </c>
      <c r="G5" s="162" t="s">
        <v>111</v>
      </c>
      <c r="H5" s="162" t="s">
        <v>112</v>
      </c>
      <c r="I5" s="78" t="s">
        <v>113</v>
      </c>
      <c r="J5" s="78" t="s">
        <v>114</v>
      </c>
      <c r="K5" s="163" t="s">
        <v>16</v>
      </c>
      <c r="L5" s="162" t="s">
        <v>111</v>
      </c>
      <c r="M5" s="166" t="s">
        <v>112</v>
      </c>
      <c r="N5" s="79" t="s">
        <v>113</v>
      </c>
      <c r="O5" s="78" t="s">
        <v>114</v>
      </c>
      <c r="P5" s="163" t="s">
        <v>16</v>
      </c>
      <c r="Q5" s="65" t="s">
        <v>111</v>
      </c>
      <c r="R5" s="65" t="s">
        <v>112</v>
      </c>
      <c r="S5" s="66" t="s">
        <v>113</v>
      </c>
      <c r="T5" s="66" t="s">
        <v>114</v>
      </c>
      <c r="U5" s="67" t="s">
        <v>16</v>
      </c>
      <c r="V5" s="165" t="s">
        <v>56</v>
      </c>
      <c r="W5" s="165" t="s">
        <v>31</v>
      </c>
      <c r="X5" s="219" t="s">
        <v>32</v>
      </c>
      <c r="Y5" s="219" t="s">
        <v>33</v>
      </c>
      <c r="Z5" s="77" t="s">
        <v>16</v>
      </c>
    </row>
    <row r="6" spans="2:27" x14ac:dyDescent="0.3">
      <c r="B6" s="68">
        <v>187</v>
      </c>
      <c r="C6" s="68">
        <v>93795</v>
      </c>
      <c r="D6" s="68">
        <v>76664</v>
      </c>
      <c r="E6" s="68">
        <v>5870</v>
      </c>
      <c r="F6" s="68">
        <v>176516</v>
      </c>
      <c r="G6" s="68">
        <v>188</v>
      </c>
      <c r="H6" s="68">
        <v>95594</v>
      </c>
      <c r="I6" s="68">
        <v>78080</v>
      </c>
      <c r="J6" s="68">
        <v>5992</v>
      </c>
      <c r="K6" s="68">
        <v>179854</v>
      </c>
      <c r="L6" s="68">
        <v>11095989.43</v>
      </c>
      <c r="M6" s="69">
        <v>14574241864.880157</v>
      </c>
      <c r="N6" s="69">
        <v>37906889875.489586</v>
      </c>
      <c r="O6" s="69">
        <v>8848562125.1901302</v>
      </c>
      <c r="P6" s="69">
        <v>61340789854.989876</v>
      </c>
      <c r="Q6" s="69">
        <v>16357.280855614976</v>
      </c>
      <c r="R6" s="69">
        <v>16989.664389892838</v>
      </c>
      <c r="S6" s="69">
        <v>25611.733917875466</v>
      </c>
      <c r="T6" s="69">
        <v>31344.880354344135</v>
      </c>
      <c r="U6" s="69">
        <v>21211.090211255596</v>
      </c>
      <c r="V6" s="164">
        <v>1.0452922926373614E-3</v>
      </c>
      <c r="W6" s="164">
        <v>0.53150889054455286</v>
      </c>
      <c r="X6" s="164">
        <v>0.43412990536768714</v>
      </c>
      <c r="Y6" s="164">
        <v>3.3315911795122707E-2</v>
      </c>
      <c r="Z6" s="164">
        <v>1</v>
      </c>
    </row>
    <row r="7" spans="2:27" x14ac:dyDescent="0.3">
      <c r="B7" s="40" t="s">
        <v>76</v>
      </c>
      <c r="D7" s="21"/>
      <c r="M7" s="19"/>
    </row>
    <row r="8" spans="2:27" x14ac:dyDescent="0.3">
      <c r="B8" s="9"/>
      <c r="C8" s="9"/>
      <c r="D8" s="9"/>
      <c r="E8" s="9"/>
      <c r="G8" s="9"/>
      <c r="H8" s="9"/>
      <c r="I8" s="9"/>
      <c r="J8" s="9"/>
    </row>
    <row r="9" spans="2:27" x14ac:dyDescent="0.3">
      <c r="D9" s="9"/>
    </row>
    <row r="10" spans="2:27" x14ac:dyDescent="0.3">
      <c r="D10" s="9"/>
      <c r="E10" s="9"/>
      <c r="F10" s="9"/>
      <c r="G10" s="9"/>
      <c r="H10" s="9"/>
      <c r="I10" s="9"/>
      <c r="J10" s="9"/>
      <c r="K10" s="9"/>
      <c r="L10" s="9"/>
    </row>
    <row r="11" spans="2:27" x14ac:dyDescent="0.3">
      <c r="D11" s="9"/>
    </row>
    <row r="12" spans="2:27" x14ac:dyDescent="0.3">
      <c r="D12" s="9"/>
      <c r="K12" s="9"/>
      <c r="L12" s="9"/>
    </row>
    <row r="13" spans="2:27" x14ac:dyDescent="0.3">
      <c r="K13" s="9"/>
      <c r="L13" s="9"/>
    </row>
    <row r="14" spans="2:27" x14ac:dyDescent="0.3">
      <c r="K14" s="9"/>
      <c r="L14" s="9"/>
    </row>
    <row r="18" spans="4:17" x14ac:dyDescent="0.3">
      <c r="D18" s="19"/>
    </row>
    <row r="19" spans="4:17" x14ac:dyDescent="0.3">
      <c r="D19" s="19"/>
      <c r="E19" s="9"/>
      <c r="F19" s="9"/>
      <c r="G19" s="9"/>
      <c r="H19" s="9"/>
      <c r="I19" s="9"/>
      <c r="J19" s="9"/>
    </row>
    <row r="20" spans="4:17" x14ac:dyDescent="0.3">
      <c r="D20" s="19"/>
      <c r="P20" s="22"/>
      <c r="Q20" s="22"/>
    </row>
    <row r="21" spans="4:17" x14ac:dyDescent="0.3">
      <c r="D21" s="19"/>
      <c r="O21" s="22"/>
    </row>
    <row r="22" spans="4:17" x14ac:dyDescent="0.3">
      <c r="D22" s="19"/>
    </row>
    <row r="23" spans="4:17" x14ac:dyDescent="0.3">
      <c r="D23" s="19"/>
    </row>
    <row r="24" spans="4:17" x14ac:dyDescent="0.3">
      <c r="D24" s="19"/>
    </row>
    <row r="25" spans="4:17" x14ac:dyDescent="0.3">
      <c r="D25" s="19"/>
    </row>
    <row r="26" spans="4:17" x14ac:dyDescent="0.3">
      <c r="D26" s="19"/>
    </row>
    <row r="27" spans="4:17" x14ac:dyDescent="0.3">
      <c r="D27" s="19"/>
    </row>
    <row r="28" spans="4:17" x14ac:dyDescent="0.3">
      <c r="D28" s="19"/>
    </row>
    <row r="29" spans="4:17" x14ac:dyDescent="0.3">
      <c r="D29" s="19"/>
    </row>
    <row r="30" spans="4:17" x14ac:dyDescent="0.3">
      <c r="D30" s="19"/>
    </row>
  </sheetData>
  <mergeCells count="8">
    <mergeCell ref="B1:Z1"/>
    <mergeCell ref="B2:Z2"/>
    <mergeCell ref="B3:Z3"/>
    <mergeCell ref="B4:F4"/>
    <mergeCell ref="G4:K4"/>
    <mergeCell ref="L4:P4"/>
    <mergeCell ref="Q4:U4"/>
    <mergeCell ref="V4:Z4"/>
  </mergeCells>
  <pageMargins left="0.7" right="0.7" top="0.75" bottom="0.75" header="0.3" footer="0.3"/>
  <pageSetup orientation="portrait" horizontalDpi="4294967295" verticalDpi="4294967295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14D67-E573-4132-B555-22BB6C681D1B}">
  <dimension ref="B1:U13"/>
  <sheetViews>
    <sheetView showGridLines="0" workbookViewId="0">
      <selection sqref="A1:XFD1048576"/>
    </sheetView>
  </sheetViews>
  <sheetFormatPr defaultColWidth="9.1796875" defaultRowHeight="13" x14ac:dyDescent="0.3"/>
  <cols>
    <col min="1" max="1" width="9.1796875" style="1"/>
    <col min="2" max="2" width="19.1796875" style="1" customWidth="1"/>
    <col min="3" max="3" width="8" style="1" customWidth="1"/>
    <col min="4" max="4" width="6.54296875" style="1" bestFit="1" customWidth="1"/>
    <col min="5" max="5" width="8.1796875" style="1" customWidth="1"/>
    <col min="6" max="6" width="7.7265625" style="1" bestFit="1" customWidth="1"/>
    <col min="7" max="7" width="7.81640625" style="1" bestFit="1" customWidth="1"/>
    <col min="8" max="8" width="9.81640625" style="1" hidden="1" customWidth="1"/>
    <col min="9" max="9" width="11.7265625" style="1" hidden="1" customWidth="1"/>
    <col min="10" max="10" width="13.1796875" style="1" hidden="1" customWidth="1"/>
    <col min="11" max="11" width="12.1796875" style="1" hidden="1" customWidth="1"/>
    <col min="12" max="12" width="13.1796875" style="1" hidden="1" customWidth="1"/>
    <col min="13" max="13" width="7.7265625" style="1" bestFit="1" customWidth="1"/>
    <col min="14" max="14" width="7" style="1" bestFit="1" customWidth="1"/>
    <col min="15" max="17" width="7.81640625" style="1" bestFit="1" customWidth="1"/>
    <col min="18" max="19" width="18.1796875" style="1" bestFit="1" customWidth="1"/>
    <col min="20" max="20" width="14.81640625" style="1" bestFit="1" customWidth="1"/>
    <col min="21" max="21" width="12" style="1" bestFit="1" customWidth="1"/>
    <col min="22" max="25" width="26" style="1" bestFit="1" customWidth="1"/>
    <col min="26" max="26" width="29.453125" style="1" bestFit="1" customWidth="1"/>
    <col min="27" max="27" width="31" style="1" bestFit="1" customWidth="1"/>
    <col min="28" max="28" width="17" style="1" bestFit="1" customWidth="1"/>
    <col min="29" max="31" width="18.1796875" style="1" bestFit="1" customWidth="1"/>
    <col min="32" max="32" width="14.81640625" style="1" bestFit="1" customWidth="1"/>
    <col min="33" max="33" width="11.26953125" style="1" bestFit="1" customWidth="1"/>
    <col min="34" max="16384" width="9.1796875" style="1"/>
  </cols>
  <sheetData>
    <row r="1" spans="2:21" x14ac:dyDescent="0.3">
      <c r="B1" s="250" t="s">
        <v>236</v>
      </c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3"/>
      <c r="S1" s="3"/>
      <c r="T1" s="3"/>
      <c r="U1" s="3"/>
    </row>
    <row r="2" spans="2:21" ht="12.75" customHeight="1" x14ac:dyDescent="0.3">
      <c r="B2" s="249" t="s">
        <v>250</v>
      </c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10"/>
      <c r="S2" s="10"/>
      <c r="T2" s="10"/>
      <c r="U2" s="10"/>
    </row>
    <row r="3" spans="2:21" x14ac:dyDescent="0.3">
      <c r="B3" s="248" t="s">
        <v>230</v>
      </c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3"/>
      <c r="S3" s="3"/>
      <c r="T3" s="3"/>
      <c r="U3" s="3"/>
    </row>
    <row r="4" spans="2:21" ht="15" customHeight="1" x14ac:dyDescent="0.3">
      <c r="B4" s="251" t="s">
        <v>115</v>
      </c>
      <c r="C4" s="242" t="s">
        <v>116</v>
      </c>
      <c r="D4" s="243"/>
      <c r="E4" s="243"/>
      <c r="F4" s="243"/>
      <c r="G4" s="244"/>
      <c r="H4" s="242" t="s">
        <v>100</v>
      </c>
      <c r="I4" s="243"/>
      <c r="J4" s="243"/>
      <c r="K4" s="243"/>
      <c r="L4" s="244"/>
      <c r="M4" s="245" t="s">
        <v>118</v>
      </c>
      <c r="N4" s="246"/>
      <c r="O4" s="246"/>
      <c r="P4" s="246"/>
      <c r="Q4" s="247"/>
    </row>
    <row r="5" spans="2:21" ht="21" x14ac:dyDescent="0.3">
      <c r="B5" s="251"/>
      <c r="C5" s="78" t="s">
        <v>111</v>
      </c>
      <c r="D5" s="78" t="s">
        <v>117</v>
      </c>
      <c r="E5" s="78" t="s">
        <v>113</v>
      </c>
      <c r="F5" s="78" t="s">
        <v>114</v>
      </c>
      <c r="G5" s="78" t="s">
        <v>16</v>
      </c>
      <c r="H5" s="78" t="s">
        <v>111</v>
      </c>
      <c r="I5" s="79" t="s">
        <v>117</v>
      </c>
      <c r="J5" s="79" t="s">
        <v>113</v>
      </c>
      <c r="K5" s="78" t="s">
        <v>114</v>
      </c>
      <c r="L5" s="78" t="s">
        <v>16</v>
      </c>
      <c r="M5" s="66" t="s">
        <v>111</v>
      </c>
      <c r="N5" s="66" t="s">
        <v>117</v>
      </c>
      <c r="O5" s="66" t="s">
        <v>113</v>
      </c>
      <c r="P5" s="66" t="s">
        <v>114</v>
      </c>
      <c r="Q5" s="66" t="s">
        <v>16</v>
      </c>
    </row>
    <row r="6" spans="2:21" x14ac:dyDescent="0.3">
      <c r="B6" s="168" t="s">
        <v>126</v>
      </c>
      <c r="C6" s="68">
        <v>11</v>
      </c>
      <c r="D6" s="68">
        <v>7034</v>
      </c>
      <c r="E6" s="68">
        <v>3674</v>
      </c>
      <c r="F6" s="68">
        <v>306</v>
      </c>
      <c r="G6" s="68">
        <v>11025</v>
      </c>
      <c r="H6" s="68">
        <v>52281.279999999999</v>
      </c>
      <c r="I6" s="68">
        <v>73664056.519999966</v>
      </c>
      <c r="J6" s="68">
        <v>105160971.16999996</v>
      </c>
      <c r="K6" s="68">
        <v>39155920.900000006</v>
      </c>
      <c r="L6" s="69">
        <v>218033229.86999992</v>
      </c>
      <c r="M6" s="69">
        <v>2556.1440000000002</v>
      </c>
      <c r="N6" s="69">
        <v>2922.9201900273661</v>
      </c>
      <c r="O6" s="69">
        <v>3059.2511766406492</v>
      </c>
      <c r="P6" s="69">
        <v>2887.2570333333329</v>
      </c>
      <c r="Q6" s="69">
        <v>2967.1071209046108</v>
      </c>
    </row>
    <row r="7" spans="2:21" x14ac:dyDescent="0.3">
      <c r="B7" s="168" t="s">
        <v>127</v>
      </c>
      <c r="C7" s="68">
        <v>18</v>
      </c>
      <c r="D7" s="68">
        <v>21652</v>
      </c>
      <c r="E7" s="68">
        <v>16677</v>
      </c>
      <c r="F7" s="68">
        <v>1249</v>
      </c>
      <c r="G7" s="68">
        <v>39596</v>
      </c>
      <c r="H7" s="68">
        <v>572645.30000000005</v>
      </c>
      <c r="I7" s="68">
        <v>898143075.00000119</v>
      </c>
      <c r="J7" s="68">
        <v>1454293384.0199924</v>
      </c>
      <c r="K7" s="68">
        <v>638113923.71000099</v>
      </c>
      <c r="L7" s="69">
        <v>2991123028.0299945</v>
      </c>
      <c r="M7" s="69">
        <v>7212.9950000000008</v>
      </c>
      <c r="N7" s="69">
        <v>8134.2802155941827</v>
      </c>
      <c r="O7" s="69">
        <v>8279.0636081089287</v>
      </c>
      <c r="P7" s="69">
        <v>8236.8662276422765</v>
      </c>
      <c r="Q7" s="69">
        <v>8198.0272355133075</v>
      </c>
    </row>
    <row r="8" spans="2:21" x14ac:dyDescent="0.3">
      <c r="B8" s="168" t="s">
        <v>128</v>
      </c>
      <c r="C8" s="68">
        <v>83</v>
      </c>
      <c r="D8" s="68">
        <v>32879</v>
      </c>
      <c r="E8" s="68">
        <v>25818</v>
      </c>
      <c r="F8" s="68">
        <v>2045</v>
      </c>
      <c r="G8" s="68">
        <v>60825</v>
      </c>
      <c r="H8" s="68">
        <v>7993680.0100000007</v>
      </c>
      <c r="I8" s="68">
        <v>2908107195.8299999</v>
      </c>
      <c r="J8" s="68">
        <v>3561902180.1400018</v>
      </c>
      <c r="K8" s="68">
        <v>905075308.91000211</v>
      </c>
      <c r="L8" s="69">
        <v>7383078364.8900032</v>
      </c>
      <c r="M8" s="69">
        <v>13577.939036144578</v>
      </c>
      <c r="N8" s="69">
        <v>12628.184206214781</v>
      </c>
      <c r="O8" s="69">
        <v>12706.155564541454</v>
      </c>
      <c r="P8" s="69">
        <v>13021.722238285136</v>
      </c>
      <c r="Q8" s="69">
        <v>12675.731404084487</v>
      </c>
    </row>
    <row r="9" spans="2:21" x14ac:dyDescent="0.3">
      <c r="B9" s="168" t="s">
        <v>129</v>
      </c>
      <c r="C9" s="68">
        <v>71</v>
      </c>
      <c r="D9" s="68">
        <v>23852</v>
      </c>
      <c r="E9" s="68">
        <v>18003</v>
      </c>
      <c r="F9" s="68">
        <v>1327</v>
      </c>
      <c r="G9" s="68">
        <v>43253</v>
      </c>
      <c r="H9" s="68">
        <v>2195675.87</v>
      </c>
      <c r="I9" s="68">
        <v>5966366498.6199875</v>
      </c>
      <c r="J9" s="68">
        <v>8866890742.6000328</v>
      </c>
      <c r="K9" s="68">
        <v>1298983641.6600006</v>
      </c>
      <c r="L9" s="69">
        <v>16134436558.750019</v>
      </c>
      <c r="M9" s="69">
        <v>22500.015211267608</v>
      </c>
      <c r="N9" s="69">
        <v>21674.516757895639</v>
      </c>
      <c r="O9" s="69">
        <v>21263.757946866735</v>
      </c>
      <c r="P9" s="69">
        <v>21065.283802601367</v>
      </c>
      <c r="Q9" s="69">
        <v>21486.258265298933</v>
      </c>
    </row>
    <row r="10" spans="2:21" x14ac:dyDescent="0.3">
      <c r="B10" s="168" t="s">
        <v>130</v>
      </c>
      <c r="C10" s="68">
        <v>5</v>
      </c>
      <c r="D10" s="68">
        <v>7590</v>
      </c>
      <c r="E10" s="68">
        <v>7137</v>
      </c>
      <c r="F10" s="68">
        <v>441</v>
      </c>
      <c r="G10" s="68">
        <v>15173</v>
      </c>
      <c r="H10" s="68">
        <v>281706.96999999997</v>
      </c>
      <c r="I10" s="68">
        <v>2422790702.0400019</v>
      </c>
      <c r="J10" s="68">
        <v>5910258969.0400152</v>
      </c>
      <c r="K10" s="68">
        <v>1283635852.0600002</v>
      </c>
      <c r="L10" s="69">
        <v>9616967230.1100159</v>
      </c>
      <c r="M10" s="69">
        <v>35789.229999999996</v>
      </c>
      <c r="N10" s="69">
        <v>37947.411015740625</v>
      </c>
      <c r="O10" s="69">
        <v>39071.208075385483</v>
      </c>
      <c r="P10" s="69">
        <v>39271.910532407419</v>
      </c>
      <c r="Q10" s="69">
        <v>38514.337699341093</v>
      </c>
    </row>
    <row r="11" spans="2:21" x14ac:dyDescent="0.3">
      <c r="B11" s="168" t="s">
        <v>131</v>
      </c>
      <c r="C11" s="68">
        <v>0</v>
      </c>
      <c r="D11" s="68">
        <v>2587</v>
      </c>
      <c r="E11" s="68">
        <v>6771</v>
      </c>
      <c r="F11" s="68">
        <v>624</v>
      </c>
      <c r="G11" s="68">
        <v>9982</v>
      </c>
      <c r="H11" s="68">
        <v>0</v>
      </c>
      <c r="I11" s="68">
        <v>2305170336.8700008</v>
      </c>
      <c r="J11" s="68">
        <v>18008383628.520031</v>
      </c>
      <c r="K11" s="68">
        <v>4683597477.9500017</v>
      </c>
      <c r="L11" s="69">
        <v>24997151443.340031</v>
      </c>
      <c r="M11" s="69">
        <v>0</v>
      </c>
      <c r="N11" s="69">
        <v>79005.853894820088</v>
      </c>
      <c r="O11" s="69">
        <v>127289.55065831187</v>
      </c>
      <c r="P11" s="69">
        <v>172063.12440336132</v>
      </c>
      <c r="Q11" s="69">
        <v>117494.82482097051</v>
      </c>
    </row>
    <row r="12" spans="2:21" x14ac:dyDescent="0.3">
      <c r="B12" s="81" t="s">
        <v>16</v>
      </c>
      <c r="C12" s="82">
        <v>188</v>
      </c>
      <c r="D12" s="82">
        <v>95594</v>
      </c>
      <c r="E12" s="82">
        <v>78080</v>
      </c>
      <c r="F12" s="82">
        <v>5992</v>
      </c>
      <c r="G12" s="82">
        <v>179854</v>
      </c>
      <c r="H12" s="82">
        <v>11095989.430000002</v>
      </c>
      <c r="I12" s="82">
        <v>14574241864.879992</v>
      </c>
      <c r="J12" s="82">
        <v>37906889875.490074</v>
      </c>
      <c r="K12" s="82">
        <v>8848562125.1900063</v>
      </c>
      <c r="L12" s="83">
        <v>61340789854.990067</v>
      </c>
      <c r="M12" s="83">
        <v>16357.280855614974</v>
      </c>
      <c r="N12" s="83">
        <v>16989.664389892852</v>
      </c>
      <c r="O12" s="83">
        <v>25611.733917875423</v>
      </c>
      <c r="P12" s="83">
        <v>31344.88035434411</v>
      </c>
      <c r="Q12" s="83">
        <v>21211.090211255629</v>
      </c>
    </row>
    <row r="13" spans="2:21" x14ac:dyDescent="0.3">
      <c r="B13" s="40" t="s">
        <v>76</v>
      </c>
    </row>
  </sheetData>
  <mergeCells count="7">
    <mergeCell ref="B1:Q1"/>
    <mergeCell ref="B2:Q2"/>
    <mergeCell ref="B3:Q3"/>
    <mergeCell ref="B4:B5"/>
    <mergeCell ref="C4:G4"/>
    <mergeCell ref="H4:L4"/>
    <mergeCell ref="M4:Q4"/>
  </mergeCells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B6D9B-7CE6-4B97-A12F-37223C653E91}">
  <dimension ref="B1:AF17"/>
  <sheetViews>
    <sheetView showGridLines="0" zoomScaleNormal="100" workbookViewId="0">
      <selection activeCell="AD15" sqref="AD15"/>
    </sheetView>
  </sheetViews>
  <sheetFormatPr defaultColWidth="9.1796875" defaultRowHeight="10.5" x14ac:dyDescent="0.25"/>
  <cols>
    <col min="1" max="1" width="5" style="37" customWidth="1"/>
    <col min="2" max="2" width="7.7265625" style="37" customWidth="1"/>
    <col min="3" max="3" width="8.81640625" style="37" customWidth="1"/>
    <col min="4" max="4" width="9.54296875" style="37" customWidth="1"/>
    <col min="5" max="5" width="9.26953125" style="37" customWidth="1"/>
    <col min="6" max="6" width="9.81640625" style="37" customWidth="1"/>
    <col min="7" max="7" width="8.453125" style="37" customWidth="1"/>
    <col min="8" max="8" width="8.1796875" style="37" customWidth="1"/>
    <col min="9" max="9" width="7.26953125" style="37" customWidth="1"/>
    <col min="10" max="10" width="8.7265625" style="37" customWidth="1"/>
    <col min="11" max="11" width="9.1796875" style="37" customWidth="1"/>
    <col min="12" max="12" width="9.54296875" style="37" customWidth="1"/>
    <col min="13" max="13" width="9.26953125" style="37" customWidth="1"/>
    <col min="14" max="14" width="8.453125" style="37" customWidth="1"/>
    <col min="15" max="15" width="8.1796875" style="37" customWidth="1"/>
    <col min="16" max="16" width="10.81640625" style="37" hidden="1" customWidth="1"/>
    <col min="17" max="18" width="12.1796875" style="37" hidden="1" customWidth="1"/>
    <col min="19" max="19" width="13.1796875" style="37" hidden="1" customWidth="1"/>
    <col min="20" max="20" width="12.1796875" style="37" hidden="1" customWidth="1"/>
    <col min="21" max="21" width="13.1796875" style="37" hidden="1" customWidth="1"/>
    <col min="22" max="22" width="0.54296875" style="37" hidden="1" customWidth="1"/>
    <col min="23" max="23" width="7.7265625" style="37" customWidth="1"/>
    <col min="24" max="24" width="9.26953125" style="37" customWidth="1"/>
    <col min="25" max="25" width="10" style="37" customWidth="1"/>
    <col min="26" max="27" width="9.81640625" style="37" customWidth="1"/>
    <col min="28" max="28" width="8.26953125" style="37" customWidth="1"/>
    <col min="29" max="30" width="7" style="37" bestFit="1" customWidth="1"/>
    <col min="31" max="31" width="9.1796875" style="37"/>
    <col min="32" max="32" width="9.7265625" style="37" customWidth="1"/>
    <col min="33" max="16384" width="9.1796875" style="37"/>
  </cols>
  <sheetData>
    <row r="1" spans="2:32" ht="15" customHeight="1" x14ac:dyDescent="0.25">
      <c r="B1" s="249" t="s">
        <v>237</v>
      </c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52"/>
      <c r="AE1" s="52"/>
      <c r="AF1" s="52"/>
    </row>
    <row r="2" spans="2:32" ht="13" x14ac:dyDescent="0.25">
      <c r="B2" s="250" t="s">
        <v>251</v>
      </c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53"/>
      <c r="AE2" s="53"/>
      <c r="AF2" s="53"/>
    </row>
    <row r="3" spans="2:32" ht="13" x14ac:dyDescent="0.3">
      <c r="B3" s="254" t="s">
        <v>230</v>
      </c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21"/>
      <c r="AE3" s="221"/>
      <c r="AF3" s="221"/>
    </row>
    <row r="4" spans="2:32" x14ac:dyDescent="0.25">
      <c r="B4" s="242" t="s">
        <v>119</v>
      </c>
      <c r="C4" s="243"/>
      <c r="D4" s="243"/>
      <c r="E4" s="243"/>
      <c r="F4" s="243"/>
      <c r="G4" s="243"/>
      <c r="H4" s="244"/>
      <c r="I4" s="242" t="s">
        <v>120</v>
      </c>
      <c r="J4" s="243"/>
      <c r="K4" s="243"/>
      <c r="L4" s="243"/>
      <c r="M4" s="243"/>
      <c r="N4" s="243"/>
      <c r="O4" s="244"/>
      <c r="P4" s="242" t="s">
        <v>100</v>
      </c>
      <c r="Q4" s="243"/>
      <c r="R4" s="243"/>
      <c r="S4" s="243"/>
      <c r="T4" s="243"/>
      <c r="U4" s="243"/>
      <c r="V4" s="244"/>
      <c r="W4" s="252" t="s">
        <v>118</v>
      </c>
      <c r="X4" s="252"/>
      <c r="Y4" s="252"/>
      <c r="Z4" s="252"/>
      <c r="AA4" s="252"/>
      <c r="AB4" s="252"/>
      <c r="AC4" s="253"/>
    </row>
    <row r="5" spans="2:32" ht="36" customHeight="1" x14ac:dyDescent="0.25">
      <c r="B5" s="78" t="s">
        <v>126</v>
      </c>
      <c r="C5" s="78" t="s">
        <v>127</v>
      </c>
      <c r="D5" s="78" t="s">
        <v>170</v>
      </c>
      <c r="E5" s="78" t="s">
        <v>129</v>
      </c>
      <c r="F5" s="78" t="s">
        <v>130</v>
      </c>
      <c r="G5" s="78" t="s">
        <v>131</v>
      </c>
      <c r="H5" s="79" t="s">
        <v>16</v>
      </c>
      <c r="I5" s="78" t="s">
        <v>126</v>
      </c>
      <c r="J5" s="78" t="s">
        <v>127</v>
      </c>
      <c r="K5" s="78" t="s">
        <v>128</v>
      </c>
      <c r="L5" s="78" t="s">
        <v>129</v>
      </c>
      <c r="M5" s="78" t="s">
        <v>130</v>
      </c>
      <c r="N5" s="78" t="s">
        <v>131</v>
      </c>
      <c r="O5" s="79" t="s">
        <v>16</v>
      </c>
      <c r="P5" s="78" t="s">
        <v>126</v>
      </c>
      <c r="Q5" s="78" t="s">
        <v>127</v>
      </c>
      <c r="R5" s="78" t="s">
        <v>128</v>
      </c>
      <c r="S5" s="78" t="s">
        <v>129</v>
      </c>
      <c r="T5" s="78" t="s">
        <v>130</v>
      </c>
      <c r="U5" s="78" t="s">
        <v>131</v>
      </c>
      <c r="V5" s="79" t="s">
        <v>16</v>
      </c>
      <c r="W5" s="66" t="s">
        <v>126</v>
      </c>
      <c r="X5" s="66" t="s">
        <v>127</v>
      </c>
      <c r="Y5" s="66" t="s">
        <v>128</v>
      </c>
      <c r="Z5" s="66" t="s">
        <v>129</v>
      </c>
      <c r="AA5" s="66" t="s">
        <v>130</v>
      </c>
      <c r="AB5" s="66" t="s">
        <v>131</v>
      </c>
      <c r="AC5" s="66" t="s">
        <v>16</v>
      </c>
    </row>
    <row r="6" spans="2:32" x14ac:dyDescent="0.25">
      <c r="B6" s="68">
        <f>'[1]Zona Francas'!C79</f>
        <v>10347</v>
      </c>
      <c r="C6" s="68">
        <f>'[1]Zona Francas'!D79</f>
        <v>38915</v>
      </c>
      <c r="D6" s="68">
        <f>'[1]Zona Francas'!E79</f>
        <v>60032</v>
      </c>
      <c r="E6" s="68">
        <f>'[1]Zona Francas'!F79</f>
        <v>42601</v>
      </c>
      <c r="F6" s="68">
        <f>'[1]Zona Francas'!G79</f>
        <v>14874</v>
      </c>
      <c r="G6" s="167">
        <f>'[1]Zona Francas'!H79</f>
        <v>9747</v>
      </c>
      <c r="H6" s="68">
        <f>'[1]Zona Francas'!$AA$79</f>
        <v>176516</v>
      </c>
      <c r="I6" s="68">
        <f>'[1]Zona Francas'!I79</f>
        <v>11025</v>
      </c>
      <c r="J6" s="68">
        <f>'[1]Zona Francas'!J79</f>
        <v>39596</v>
      </c>
      <c r="K6" s="68">
        <f>'[1]Zona Francas'!K79</f>
        <v>60825</v>
      </c>
      <c r="L6" s="68">
        <f>'[1]Zona Francas'!L79</f>
        <v>43253</v>
      </c>
      <c r="M6" s="68">
        <f>'[1]Zona Francas'!M79</f>
        <v>15173</v>
      </c>
      <c r="N6" s="167">
        <f>'[1]Zona Francas'!N79</f>
        <v>9982</v>
      </c>
      <c r="O6" s="68">
        <f>'[1]Zona Francas'!$AB$79</f>
        <v>179854</v>
      </c>
      <c r="P6" s="69">
        <f>[1]Empleados!O75</f>
        <v>218033229.87000066</v>
      </c>
      <c r="Q6" s="69">
        <f>[1]Empleados!P75</f>
        <v>2991123028.029932</v>
      </c>
      <c r="R6" s="69">
        <f>[1]Empleados!Q75</f>
        <v>7383078364.8899851</v>
      </c>
      <c r="S6" s="69">
        <f>[1]Empleados!R75</f>
        <v>16134436558.75009</v>
      </c>
      <c r="T6" s="69">
        <f>[1]Empleados!S75</f>
        <v>9616967230.1100426</v>
      </c>
      <c r="U6" s="69">
        <f>[1]Empleados!T75</f>
        <v>24997151443.340042</v>
      </c>
      <c r="V6" s="69">
        <f>[1]Empleados!$AC$75</f>
        <v>61340789854.990097</v>
      </c>
      <c r="W6" s="86">
        <f>'[1]Zona Francas'!U79</f>
        <v>2967.1071209046099</v>
      </c>
      <c r="X6" s="86">
        <f>'[1]Zona Francas'!V79</f>
        <v>8198.027235513282</v>
      </c>
      <c r="Y6" s="86">
        <f>'[1]Zona Francas'!W79</f>
        <v>12675.731404084503</v>
      </c>
      <c r="Z6" s="86">
        <f>'[1]Zona Francas'!X79</f>
        <v>21486.258265298897</v>
      </c>
      <c r="AA6" s="86">
        <f>'[1]Zona Francas'!Y79</f>
        <v>38514.337699341144</v>
      </c>
      <c r="AB6" s="86">
        <f>'[1]Zona Francas'!Z79</f>
        <v>117494.82482097055</v>
      </c>
      <c r="AC6" s="86">
        <f>'[1]Zona Francas'!$AD$79</f>
        <v>21211.090211255672</v>
      </c>
    </row>
    <row r="7" spans="2:32" x14ac:dyDescent="0.25">
      <c r="B7" s="40" t="s">
        <v>76</v>
      </c>
    </row>
    <row r="8" spans="2:32" x14ac:dyDescent="0.25"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</row>
    <row r="9" spans="2:32" x14ac:dyDescent="0.25">
      <c r="B9" s="70">
        <f t="shared" ref="B9:G9" si="0">+B6/$H$6</f>
        <v>5.8617915656371096E-2</v>
      </c>
      <c r="C9" s="70">
        <f t="shared" si="0"/>
        <v>0.22046160121462077</v>
      </c>
      <c r="D9" s="70">
        <f t="shared" si="0"/>
        <v>0.34009381585805254</v>
      </c>
      <c r="E9" s="70">
        <f t="shared" si="0"/>
        <v>0.24134356092365564</v>
      </c>
      <c r="F9" s="70">
        <f t="shared" si="0"/>
        <v>8.4264315982687119E-2</v>
      </c>
      <c r="G9" s="70">
        <f t="shared" si="0"/>
        <v>5.5218790364612837E-2</v>
      </c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</row>
    <row r="10" spans="2:32" x14ac:dyDescent="0.25">
      <c r="I10" s="56"/>
      <c r="J10" s="56"/>
      <c r="K10" s="56"/>
      <c r="L10" s="56"/>
      <c r="M10" s="56"/>
      <c r="N10" s="56"/>
      <c r="O10" s="56"/>
    </row>
    <row r="11" spans="2:32" x14ac:dyDescent="0.25">
      <c r="C11" s="56"/>
      <c r="D11" s="56"/>
      <c r="E11" s="56"/>
      <c r="J11" s="56"/>
      <c r="K11" s="56"/>
      <c r="L11" s="56"/>
    </row>
    <row r="12" spans="2:32" x14ac:dyDescent="0.25">
      <c r="E12" s="56"/>
      <c r="L12" s="189"/>
    </row>
    <row r="13" spans="2:32" x14ac:dyDescent="0.25">
      <c r="E13" s="56"/>
    </row>
    <row r="14" spans="2:32" x14ac:dyDescent="0.25">
      <c r="E14" s="56"/>
    </row>
    <row r="15" spans="2:32" x14ac:dyDescent="0.25"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</row>
    <row r="16" spans="2:32" x14ac:dyDescent="0.25">
      <c r="E16" s="56"/>
    </row>
    <row r="17" spans="9:15" x14ac:dyDescent="0.25">
      <c r="I17" s="57"/>
      <c r="J17" s="57"/>
      <c r="K17" s="57"/>
      <c r="L17" s="57"/>
      <c r="M17" s="57"/>
      <c r="N17" s="57"/>
      <c r="O17" s="57"/>
    </row>
  </sheetData>
  <mergeCells count="7">
    <mergeCell ref="B1:AC1"/>
    <mergeCell ref="B2:AC2"/>
    <mergeCell ref="B3:AC3"/>
    <mergeCell ref="B4:H4"/>
    <mergeCell ref="I4:O4"/>
    <mergeCell ref="P4:V4"/>
    <mergeCell ref="W4:AC4"/>
  </mergeCells>
  <pageMargins left="0.7" right="0.7" top="0.75" bottom="0.75" header="0.3" footer="0.3"/>
  <pageSetup orientation="portrait" horizontalDpi="4294967295" verticalDpi="4294967295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8CCF9-993C-4749-8414-FE231D6DC7DF}">
  <dimension ref="B1:J30"/>
  <sheetViews>
    <sheetView showGridLines="0" workbookViewId="0">
      <selection activeCell="I13" sqref="I13"/>
    </sheetView>
  </sheetViews>
  <sheetFormatPr defaultColWidth="9.1796875" defaultRowHeight="13" x14ac:dyDescent="0.3"/>
  <cols>
    <col min="1" max="1" width="9.1796875" style="1"/>
    <col min="2" max="2" width="28.81640625" style="1" bestFit="1" customWidth="1"/>
    <col min="3" max="3" width="10.1796875" style="1" bestFit="1" customWidth="1"/>
    <col min="4" max="4" width="9.26953125" style="1" bestFit="1" customWidth="1"/>
    <col min="5" max="5" width="15.26953125" style="7" bestFit="1" customWidth="1"/>
    <col min="6" max="6" width="15.54296875" style="1" customWidth="1"/>
    <col min="7" max="7" width="10.7265625" style="1" customWidth="1"/>
    <col min="8" max="8" width="9.1796875" style="1"/>
    <col min="9" max="9" width="28.81640625" style="1" bestFit="1" customWidth="1"/>
    <col min="10" max="10" width="16" style="1" bestFit="1" customWidth="1"/>
    <col min="11" max="16384" width="9.1796875" style="1"/>
  </cols>
  <sheetData>
    <row r="1" spans="2:10" x14ac:dyDescent="0.3">
      <c r="B1" s="250" t="s">
        <v>238</v>
      </c>
      <c r="C1" s="250"/>
      <c r="D1" s="250"/>
      <c r="E1" s="250"/>
      <c r="F1" s="250"/>
      <c r="G1" s="250"/>
    </row>
    <row r="2" spans="2:10" x14ac:dyDescent="0.3">
      <c r="B2" s="250" t="s">
        <v>252</v>
      </c>
      <c r="C2" s="250"/>
      <c r="D2" s="250"/>
      <c r="E2" s="250"/>
      <c r="F2" s="250"/>
      <c r="G2" s="250"/>
    </row>
    <row r="3" spans="2:10" x14ac:dyDescent="0.3">
      <c r="B3" s="250" t="s">
        <v>230</v>
      </c>
      <c r="C3" s="250"/>
      <c r="D3" s="250"/>
      <c r="E3" s="250"/>
      <c r="F3" s="250"/>
      <c r="G3" s="250"/>
    </row>
    <row r="4" spans="2:10" ht="21" x14ac:dyDescent="0.35">
      <c r="B4" s="217" t="s">
        <v>15</v>
      </c>
      <c r="C4" s="78" t="s">
        <v>99</v>
      </c>
      <c r="D4" s="78" t="s">
        <v>53</v>
      </c>
      <c r="E4" s="78" t="s">
        <v>135</v>
      </c>
      <c r="F4" s="66" t="s">
        <v>118</v>
      </c>
      <c r="G4" s="219" t="s">
        <v>109</v>
      </c>
      <c r="I4" s="26"/>
      <c r="J4" s="26"/>
    </row>
    <row r="5" spans="2:10" ht="14.5" x14ac:dyDescent="0.35">
      <c r="B5" s="88" t="str">
        <f>'[1]Zona Francas'!B88</f>
        <v>SANTIAGO DE LOS CABALLEROS</v>
      </c>
      <c r="C5" s="89">
        <f>'[1]Zona Francas'!C88</f>
        <v>54769</v>
      </c>
      <c r="D5" s="90">
        <f>'[1]Zona Francas'!D88</f>
        <v>55839</v>
      </c>
      <c r="E5" s="91">
        <f>'[1]Zona Francas'!E88</f>
        <v>933186209.37999976</v>
      </c>
      <c r="F5" s="91">
        <f>'[1]Zona Francas'!F88</f>
        <v>17038.584041702419</v>
      </c>
      <c r="G5" s="92">
        <f>'[1]Zona Francas'!G88</f>
        <v>0.31046849110945546</v>
      </c>
      <c r="I5" s="27"/>
      <c r="J5" s="26"/>
    </row>
    <row r="6" spans="2:10" ht="14.5" x14ac:dyDescent="0.35">
      <c r="B6" s="88" t="str">
        <f>'[1]Zona Francas'!B89</f>
        <v>SANTO DOMINGO</v>
      </c>
      <c r="C6" s="89">
        <f>'[1]Zona Francas'!C89</f>
        <v>36181</v>
      </c>
      <c r="D6" s="90">
        <f>'[1]Zona Francas'!D89</f>
        <v>36769</v>
      </c>
      <c r="E6" s="91">
        <f>'[1]Zona Francas'!E89</f>
        <v>857678122.73999906</v>
      </c>
      <c r="F6" s="91">
        <f>'[1]Zona Francas'!F89</f>
        <v>23705.207781432218</v>
      </c>
      <c r="G6" s="92">
        <f>'[1]Zona Francas'!G89</f>
        <v>0.20443804419139969</v>
      </c>
      <c r="I6" s="27"/>
      <c r="J6" s="26"/>
    </row>
    <row r="7" spans="2:10" ht="14.5" x14ac:dyDescent="0.35">
      <c r="B7" s="88" t="str">
        <f>'[1]Zona Francas'!B90</f>
        <v>DISTRITO NACIONAL</v>
      </c>
      <c r="C7" s="89">
        <f>'[1]Zona Francas'!C90</f>
        <v>26460</v>
      </c>
      <c r="D7" s="90">
        <f>'[1]Zona Francas'!D90</f>
        <v>27231</v>
      </c>
      <c r="E7" s="91">
        <f>'[1]Zona Francas'!E90</f>
        <v>807116658.99000049</v>
      </c>
      <c r="F7" s="91">
        <f>'[1]Zona Francas'!F90</f>
        <v>30503.275094104327</v>
      </c>
      <c r="G7" s="92">
        <f>'[1]Zona Francas'!G90</f>
        <v>0.15140614053621271</v>
      </c>
      <c r="I7" s="27"/>
      <c r="J7" s="26"/>
    </row>
    <row r="8" spans="2:10" ht="14.5" x14ac:dyDescent="0.35">
      <c r="B8" s="88" t="str">
        <f>'[1]Zona Francas'!B91</f>
        <v>SAN CRISTOBAL</v>
      </c>
      <c r="C8" s="89">
        <f>'[1]Zona Francas'!C91</f>
        <v>23927</v>
      </c>
      <c r="D8" s="90">
        <f>'[1]Zona Francas'!D91</f>
        <v>24178</v>
      </c>
      <c r="E8" s="91">
        <f>'[1]Zona Francas'!E91</f>
        <v>536314314.5600003</v>
      </c>
      <c r="F8" s="91">
        <f>'[1]Zona Francas'!F91</f>
        <v>22414.607537927877</v>
      </c>
      <c r="G8" s="92">
        <f>'[1]Zona Francas'!G91</f>
        <v>0.13443126091162833</v>
      </c>
      <c r="I8" s="27"/>
      <c r="J8" s="26"/>
    </row>
    <row r="9" spans="2:10" ht="14.5" x14ac:dyDescent="0.35">
      <c r="B9" s="88" t="str">
        <f>'[1]Zona Francas'!B92</f>
        <v>SAN PEDRO DE MACORIS</v>
      </c>
      <c r="C9" s="89">
        <f>'[1]Zona Francas'!C92</f>
        <v>10955</v>
      </c>
      <c r="D9" s="90">
        <f>'[1]Zona Francas'!D92</f>
        <v>11183</v>
      </c>
      <c r="E9" s="91">
        <f>'[1]Zona Francas'!E92</f>
        <v>183603989.88999972</v>
      </c>
      <c r="F9" s="91">
        <f>'[1]Zona Francas'!F92</f>
        <v>16759.834768598786</v>
      </c>
      <c r="G9" s="92">
        <f>'[1]Zona Francas'!G92</f>
        <v>6.2178211215763897E-2</v>
      </c>
      <c r="I9" s="27"/>
      <c r="J9" s="26"/>
    </row>
    <row r="10" spans="2:10" ht="14.5" x14ac:dyDescent="0.35">
      <c r="B10" s="88" t="str">
        <f>'[1]Zona Francas'!B93</f>
        <v>LA ROMANA</v>
      </c>
      <c r="C10" s="89">
        <f>'[1]Zona Francas'!C93</f>
        <v>10525</v>
      </c>
      <c r="D10" s="90">
        <f>'[1]Zona Francas'!D93</f>
        <v>10624</v>
      </c>
      <c r="E10" s="91">
        <f>'[1]Zona Francas'!E93</f>
        <v>190005968.25999993</v>
      </c>
      <c r="F10" s="91">
        <f>'[1]Zona Francas'!F93</f>
        <v>18052.82358764845</v>
      </c>
      <c r="G10" s="92">
        <f>'[1]Zona Francas'!G93</f>
        <v>5.9070134664783655E-2</v>
      </c>
      <c r="I10" s="27"/>
      <c r="J10" s="26"/>
    </row>
    <row r="11" spans="2:10" ht="14.5" x14ac:dyDescent="0.35">
      <c r="B11" s="88" t="str">
        <f>'[1]Zona Francas'!B94</f>
        <v>LA VEGA</v>
      </c>
      <c r="C11" s="89">
        <f>'[1]Zona Francas'!C94</f>
        <v>4126</v>
      </c>
      <c r="D11" s="90">
        <f>'[1]Zona Francas'!D94</f>
        <v>4318</v>
      </c>
      <c r="E11" s="91">
        <f>'[1]Zona Francas'!E94</f>
        <v>47513832.249999993</v>
      </c>
      <c r="F11" s="91">
        <f>'[1]Zona Francas'!F94</f>
        <v>11515.713099854578</v>
      </c>
      <c r="G11" s="92">
        <f>'[1]Zona Francas'!G94</f>
        <v>2.40083623383411E-2</v>
      </c>
      <c r="I11" s="27"/>
      <c r="J11" s="26"/>
    </row>
    <row r="12" spans="2:10" ht="14.5" x14ac:dyDescent="0.35">
      <c r="B12" s="88" t="str">
        <f>'[1]Zona Francas'!B95</f>
        <v>MONSENOR NOUEL</v>
      </c>
      <c r="C12" s="89">
        <f>'[1]Zona Francas'!C95</f>
        <v>2508</v>
      </c>
      <c r="D12" s="90">
        <f>'[1]Zona Francas'!D95</f>
        <v>2523</v>
      </c>
      <c r="E12" s="91">
        <f>'[1]Zona Francas'!E95</f>
        <v>74179423.669999987</v>
      </c>
      <c r="F12" s="91">
        <f>'[1]Zona Francas'!F95</f>
        <v>29577.12267543859</v>
      </c>
      <c r="G12" s="92">
        <f>'[1]Zona Francas'!G95</f>
        <v>1.4028044969808844E-2</v>
      </c>
      <c r="I12" s="27"/>
      <c r="J12" s="26"/>
    </row>
    <row r="13" spans="2:10" ht="14.5" x14ac:dyDescent="0.35">
      <c r="B13" s="88" t="str">
        <f>'[1]Zona Francas'!B96</f>
        <v>VALVERDE</v>
      </c>
      <c r="C13" s="89">
        <f>'[1]Zona Francas'!C96</f>
        <v>1609</v>
      </c>
      <c r="D13" s="90">
        <f>'[1]Zona Francas'!D96</f>
        <v>1647</v>
      </c>
      <c r="E13" s="91">
        <f>'[1]Zona Francas'!E96</f>
        <v>26109377.790000003</v>
      </c>
      <c r="F13" s="91">
        <f>'[1]Zona Francas'!F96</f>
        <v>16227.083772529522</v>
      </c>
      <c r="G13" s="92">
        <f>'[1]Zona Francas'!G96</f>
        <v>9.1574276913496504E-3</v>
      </c>
      <c r="I13" s="27"/>
      <c r="J13" s="26"/>
    </row>
    <row r="14" spans="2:10" ht="14.5" x14ac:dyDescent="0.35">
      <c r="B14" s="88" t="str">
        <f>'[1]Zona Francas'!B97</f>
        <v>BARAHONA</v>
      </c>
      <c r="C14" s="89">
        <f>'[1]Zona Francas'!C97</f>
        <v>1387</v>
      </c>
      <c r="D14" s="90">
        <f>'[1]Zona Francas'!D97</f>
        <v>1415</v>
      </c>
      <c r="E14" s="91">
        <f>'[1]Zona Francas'!E97</f>
        <v>23642852.950000003</v>
      </c>
      <c r="F14" s="91">
        <f>'[1]Zona Francas'!F97</f>
        <v>17046.036733958186</v>
      </c>
      <c r="G14" s="92">
        <f>'[1]Zona Francas'!G97</f>
        <v>7.8674925217120557E-3</v>
      </c>
      <c r="I14" s="27"/>
      <c r="J14" s="26"/>
    </row>
    <row r="15" spans="2:10" ht="14.5" x14ac:dyDescent="0.35">
      <c r="B15" s="88" t="str">
        <f>'[1]Zona Francas'!B98</f>
        <v>ESPAILLAT</v>
      </c>
      <c r="C15" s="89">
        <f>'[1]Zona Francas'!C98</f>
        <v>926</v>
      </c>
      <c r="D15" s="90">
        <f>'[1]Zona Francas'!D98</f>
        <v>933</v>
      </c>
      <c r="E15" s="91">
        <f>'[1]Zona Francas'!E98</f>
        <v>11281857.159999998</v>
      </c>
      <c r="F15" s="91">
        <f>'[1]Zona Francas'!F98</f>
        <v>12183.431058315333</v>
      </c>
      <c r="G15" s="92">
        <f>'[1]Zona Francas'!G98</f>
        <v>5.1875410054822244E-3</v>
      </c>
      <c r="I15" s="27"/>
      <c r="J15" s="26"/>
    </row>
    <row r="16" spans="2:10" ht="14.5" x14ac:dyDescent="0.35">
      <c r="B16" s="88" t="str">
        <f>'[1]Zona Francas'!B99</f>
        <v>PUERTO PLATA</v>
      </c>
      <c r="C16" s="89">
        <f>'[1]Zona Francas'!C99</f>
        <v>777</v>
      </c>
      <c r="D16" s="90">
        <f>'[1]Zona Francas'!D99</f>
        <v>788</v>
      </c>
      <c r="E16" s="91">
        <f>'[1]Zona Francas'!E99</f>
        <v>13669374.839999998</v>
      </c>
      <c r="F16" s="91">
        <f>'[1]Zona Francas'!F99</f>
        <v>17592.503011583009</v>
      </c>
      <c r="G16" s="92">
        <f>'[1]Zona Francas'!G99</f>
        <v>4.3813315244587278E-3</v>
      </c>
      <c r="I16" s="27"/>
      <c r="J16" s="26"/>
    </row>
    <row r="17" spans="2:10" ht="14.5" x14ac:dyDescent="0.35">
      <c r="B17" s="88" t="str">
        <f>'[1]Zona Francas'!B100</f>
        <v>PEDERNALES</v>
      </c>
      <c r="C17" s="89">
        <f>'[1]Zona Francas'!C100</f>
        <v>732</v>
      </c>
      <c r="D17" s="90">
        <f>'[1]Zona Francas'!D100</f>
        <v>746</v>
      </c>
      <c r="E17" s="91">
        <f>'[1]Zona Francas'!E100</f>
        <v>10674455</v>
      </c>
      <c r="F17" s="91">
        <f>'[1]Zona Francas'!F100</f>
        <v>14582.588797814207</v>
      </c>
      <c r="G17" s="92">
        <f>'[1]Zona Francas'!G100</f>
        <v>4.1478087782312323E-3</v>
      </c>
      <c r="I17" s="27"/>
      <c r="J17" s="26"/>
    </row>
    <row r="18" spans="2:10" ht="14.5" x14ac:dyDescent="0.35">
      <c r="B18" s="88" t="str">
        <f>'[1]Zona Francas'!B101</f>
        <v>ALTAGRACIA</v>
      </c>
      <c r="C18" s="89">
        <f>'[1]Zona Francas'!C101</f>
        <v>630</v>
      </c>
      <c r="D18" s="90">
        <f>'[1]Zona Francas'!D101</f>
        <v>647</v>
      </c>
      <c r="E18" s="91">
        <f>'[1]Zona Francas'!E101</f>
        <v>12037099.759999998</v>
      </c>
      <c r="F18" s="91">
        <f>'[1]Zona Francas'!F101</f>
        <v>19106.507555555552</v>
      </c>
      <c r="G18" s="92">
        <f>'[1]Zona Francas'!G101</f>
        <v>3.5973623049807067E-3</v>
      </c>
      <c r="I18" s="27"/>
      <c r="J18" s="26"/>
    </row>
    <row r="19" spans="2:10" ht="14.5" x14ac:dyDescent="0.35">
      <c r="B19" s="88" t="str">
        <f>'[1]Zona Francas'!B102</f>
        <v>DUARTE</v>
      </c>
      <c r="C19" s="89">
        <f>'[1]Zona Francas'!C102</f>
        <v>256</v>
      </c>
      <c r="D19" s="90">
        <f>'[1]Zona Francas'!D102</f>
        <v>257</v>
      </c>
      <c r="E19" s="91">
        <f>'[1]Zona Francas'!E102</f>
        <v>5427251.2199999997</v>
      </c>
      <c r="F19" s="91">
        <f>'[1]Zona Francas'!F102</f>
        <v>21200.200078124999</v>
      </c>
      <c r="G19" s="92">
        <f>'[1]Zona Francas'!G102</f>
        <v>1.4289368042968186E-3</v>
      </c>
      <c r="I19" s="27"/>
      <c r="J19" s="26"/>
    </row>
    <row r="20" spans="2:10" ht="14.5" x14ac:dyDescent="0.35">
      <c r="B20" s="88" t="str">
        <f>'[1]Zona Francas'!B103</f>
        <v>PERAVIA</v>
      </c>
      <c r="C20" s="89">
        <f>'[1]Zona Francas'!C103</f>
        <v>231</v>
      </c>
      <c r="D20" s="90">
        <f>'[1]Zona Francas'!D103</f>
        <v>234</v>
      </c>
      <c r="E20" s="91">
        <f>'[1]Zona Francas'!E103</f>
        <v>3258934.59</v>
      </c>
      <c r="F20" s="91">
        <f>'[1]Zona Francas'!F103</f>
        <v>14107.941948051948</v>
      </c>
      <c r="G20" s="92">
        <f>'[1]Zona Francas'!G103</f>
        <v>1.3010553004103329E-3</v>
      </c>
      <c r="I20" s="27"/>
      <c r="J20" s="26"/>
    </row>
    <row r="21" spans="2:10" ht="14.5" x14ac:dyDescent="0.35">
      <c r="B21" s="88" t="str">
        <f>'[1]Zona Francas'!B104</f>
        <v>SAN JUAN DE LA MAGUANA</v>
      </c>
      <c r="C21" s="89">
        <f>'[1]Zona Francas'!C104</f>
        <v>191</v>
      </c>
      <c r="D21" s="90">
        <f>'[1]Zona Francas'!D104</f>
        <v>194</v>
      </c>
      <c r="E21" s="91">
        <f>'[1]Zona Francas'!E104</f>
        <v>1820599.0699999998</v>
      </c>
      <c r="F21" s="91">
        <f>'[1]Zona Francas'!F104</f>
        <v>9531.9323036649203</v>
      </c>
      <c r="G21" s="92">
        <f>'[1]Zona Francas'!G104</f>
        <v>1.0786526849555752E-3</v>
      </c>
      <c r="I21" s="27"/>
      <c r="J21" s="26"/>
    </row>
    <row r="22" spans="2:10" ht="14.5" x14ac:dyDescent="0.35">
      <c r="B22" s="88" t="str">
        <f>'[1]Zona Francas'!B105</f>
        <v>EL SEYBO</v>
      </c>
      <c r="C22" s="89">
        <f>'[1]Zona Francas'!C105</f>
        <v>87</v>
      </c>
      <c r="D22" s="90">
        <f>'[1]Zona Francas'!D105</f>
        <v>87</v>
      </c>
      <c r="E22" s="91">
        <f>'[1]Zona Francas'!E105</f>
        <v>1017339</v>
      </c>
      <c r="F22" s="91">
        <f>'[1]Zona Francas'!F105</f>
        <v>11693.551724137931</v>
      </c>
      <c r="G22" s="92">
        <f>'[1]Zona Francas'!G105</f>
        <v>4.837256886140981E-4</v>
      </c>
      <c r="I22" s="27"/>
      <c r="J22" s="26"/>
    </row>
    <row r="23" spans="2:10" ht="14.5" x14ac:dyDescent="0.35">
      <c r="B23" s="88" t="str">
        <f>'[1]Zona Francas'!B106</f>
        <v>MARIA TRINIDAD SANCHEZ</v>
      </c>
      <c r="C23" s="89">
        <f>'[1]Zona Francas'!C106</f>
        <v>86</v>
      </c>
      <c r="D23" s="90">
        <f>'[1]Zona Francas'!D106</f>
        <v>86</v>
      </c>
      <c r="E23" s="91">
        <f>'[1]Zona Francas'!E106</f>
        <v>1626429.48</v>
      </c>
      <c r="F23" s="91">
        <f>'[1]Zona Francas'!F106</f>
        <v>18911.97069767442</v>
      </c>
      <c r="G23" s="92">
        <f>'[1]Zona Francas'!G106</f>
        <v>4.7816562322772915E-4</v>
      </c>
      <c r="I23" s="27"/>
      <c r="J23" s="26"/>
    </row>
    <row r="24" spans="2:10" ht="14.5" x14ac:dyDescent="0.35">
      <c r="B24" s="88" t="str">
        <f>'[1]Zona Francas'!B107</f>
        <v>MONTE PLATA</v>
      </c>
      <c r="C24" s="89">
        <f>'[1]Zona Francas'!C107</f>
        <v>57</v>
      </c>
      <c r="D24" s="90">
        <f>'[1]Zona Francas'!D107</f>
        <v>57</v>
      </c>
      <c r="E24" s="91">
        <f>'[1]Zona Francas'!E107</f>
        <v>2642179.4</v>
      </c>
      <c r="F24" s="91">
        <f>'[1]Zona Francas'!F107</f>
        <v>46354.024561403508</v>
      </c>
      <c r="G24" s="92">
        <f>'[1]Zona Francas'!G107</f>
        <v>3.1692372702302977E-4</v>
      </c>
      <c r="I24" s="27"/>
      <c r="J24" s="26"/>
    </row>
    <row r="25" spans="2:10" ht="14.5" x14ac:dyDescent="0.35">
      <c r="B25" s="88" t="str">
        <f>'[1]Zona Francas'!B108</f>
        <v>HERMANAS MIRABAL</v>
      </c>
      <c r="C25" s="89">
        <f>'[1]Zona Francas'!C108</f>
        <v>53</v>
      </c>
      <c r="D25" s="90">
        <f>'[1]Zona Francas'!D108</f>
        <v>55</v>
      </c>
      <c r="E25" s="91">
        <f>'[1]Zona Francas'!E108</f>
        <v>765325</v>
      </c>
      <c r="F25" s="91">
        <f>'[1]Zona Francas'!F108</f>
        <v>14440.094339622641</v>
      </c>
      <c r="G25" s="92">
        <f>'[1]Zona Francas'!G108</f>
        <v>3.0580359625029192E-4</v>
      </c>
      <c r="I25" s="27"/>
      <c r="J25" s="26"/>
    </row>
    <row r="26" spans="2:10" ht="14.5" x14ac:dyDescent="0.35">
      <c r="B26" s="88" t="str">
        <f>'[1]Zona Francas'!B109</f>
        <v>HATO MAYOR</v>
      </c>
      <c r="C26" s="89">
        <f>'[1]Zona Francas'!C109</f>
        <v>43</v>
      </c>
      <c r="D26" s="90">
        <f>'[1]Zona Francas'!D109</f>
        <v>43</v>
      </c>
      <c r="E26" s="91">
        <f>'[1]Zona Francas'!E109</f>
        <v>525204.73</v>
      </c>
      <c r="F26" s="91">
        <f>'[1]Zona Francas'!F109</f>
        <v>12214.063488372092</v>
      </c>
      <c r="G26" s="92">
        <f>'[1]Zona Francas'!G109</f>
        <v>2.3908281161386457E-4</v>
      </c>
      <c r="I26" s="27"/>
      <c r="J26" s="26"/>
    </row>
    <row r="27" spans="2:10" x14ac:dyDescent="0.3">
      <c r="B27" s="81" t="str">
        <f>'[1]Zona Francas'!B110</f>
        <v xml:space="preserve">Total  </v>
      </c>
      <c r="C27" s="82">
        <f>'[1]Zona Francas'!C110</f>
        <v>176516</v>
      </c>
      <c r="D27" s="94">
        <f>'[1]Zona Francas'!D110</f>
        <v>179854</v>
      </c>
      <c r="E27" s="95">
        <f>'[1]Zona Francas'!E110</f>
        <v>3744096799.7299986</v>
      </c>
      <c r="F27" s="95">
        <f>'[1]Zona Francas'!F110</f>
        <v>21211.090211255614</v>
      </c>
      <c r="G27" s="96">
        <f>'[1]Zona Francas'!G110</f>
        <v>1</v>
      </c>
    </row>
    <row r="28" spans="2:10" x14ac:dyDescent="0.3">
      <c r="B28" s="40" t="s">
        <v>121</v>
      </c>
    </row>
    <row r="29" spans="2:10" x14ac:dyDescent="0.3">
      <c r="B29" s="40" t="s">
        <v>122</v>
      </c>
    </row>
    <row r="30" spans="2:10" x14ac:dyDescent="0.3">
      <c r="B30" s="40" t="s">
        <v>76</v>
      </c>
    </row>
  </sheetData>
  <mergeCells count="3">
    <mergeCell ref="B1:G1"/>
    <mergeCell ref="B2:G2"/>
    <mergeCell ref="B3:G3"/>
  </mergeCells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D4379-FFF0-4F13-9C8C-C256D0CF4692}">
  <dimension ref="B1:AA14"/>
  <sheetViews>
    <sheetView showGridLines="0" workbookViewId="0">
      <selection activeCell="W19" sqref="W19"/>
    </sheetView>
  </sheetViews>
  <sheetFormatPr defaultColWidth="9.1796875" defaultRowHeight="13" x14ac:dyDescent="0.3"/>
  <cols>
    <col min="1" max="1" width="9.1796875" style="1"/>
    <col min="2" max="2" width="9.54296875" style="1" customWidth="1"/>
    <col min="3" max="3" width="9.7265625" style="1" customWidth="1"/>
    <col min="4" max="4" width="9.54296875" style="1" bestFit="1" customWidth="1"/>
    <col min="5" max="5" width="9.26953125" style="1" bestFit="1" customWidth="1"/>
    <col min="6" max="6" width="8" style="1" bestFit="1" customWidth="1"/>
    <col min="7" max="7" width="10.26953125" style="1" customWidth="1"/>
    <col min="8" max="8" width="9.26953125" style="1" customWidth="1"/>
    <col min="9" max="9" width="9.81640625" style="1" customWidth="1"/>
    <col min="10" max="10" width="10.453125" style="1" customWidth="1"/>
    <col min="11" max="11" width="8" style="1" bestFit="1" customWidth="1"/>
    <col min="12" max="14" width="12.1796875" style="1" hidden="1" customWidth="1"/>
    <col min="15" max="16" width="13.1796875" style="1" hidden="1" customWidth="1"/>
    <col min="17" max="17" width="10.81640625" style="1" customWidth="1"/>
    <col min="18" max="18" width="11.26953125" style="1" customWidth="1"/>
    <col min="19" max="19" width="11.54296875" style="1" customWidth="1"/>
    <col min="20" max="20" width="10" style="1" customWidth="1"/>
    <col min="21" max="21" width="8.1796875" style="1" customWidth="1"/>
    <col min="22" max="22" width="10.453125" style="1" customWidth="1"/>
    <col min="23" max="23" width="10.26953125" style="1" customWidth="1"/>
    <col min="24" max="24" width="9.453125" style="1" bestFit="1" customWidth="1"/>
    <col min="25" max="25" width="9.1796875" style="1" bestFit="1" customWidth="1"/>
    <col min="26" max="26" width="7" style="1" bestFit="1" customWidth="1"/>
    <col min="27" max="27" width="7.7265625" style="1" bestFit="1" customWidth="1"/>
    <col min="28" max="16384" width="9.1796875" style="1"/>
  </cols>
  <sheetData>
    <row r="1" spans="2:27" x14ac:dyDescent="0.3">
      <c r="B1" s="256" t="s">
        <v>239</v>
      </c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  <c r="AA1" s="36"/>
    </row>
    <row r="2" spans="2:27" x14ac:dyDescent="0.3">
      <c r="B2" s="256" t="s">
        <v>253</v>
      </c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  <c r="Z2" s="256"/>
      <c r="AA2" s="36"/>
    </row>
    <row r="3" spans="2:27" ht="15" customHeight="1" x14ac:dyDescent="0.3">
      <c r="B3" s="248" t="s">
        <v>230</v>
      </c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3"/>
    </row>
    <row r="4" spans="2:27" x14ac:dyDescent="0.3">
      <c r="B4" s="261" t="s">
        <v>123</v>
      </c>
      <c r="C4" s="262"/>
      <c r="D4" s="262"/>
      <c r="E4" s="262"/>
      <c r="F4" s="263"/>
      <c r="G4" s="261" t="s">
        <v>124</v>
      </c>
      <c r="H4" s="262"/>
      <c r="I4" s="262"/>
      <c r="J4" s="262"/>
      <c r="K4" s="263"/>
      <c r="L4" s="264" t="s">
        <v>100</v>
      </c>
      <c r="M4" s="264"/>
      <c r="N4" s="264"/>
      <c r="O4" s="264"/>
      <c r="P4" s="264"/>
      <c r="Q4" s="257" t="s">
        <v>118</v>
      </c>
      <c r="R4" s="258"/>
      <c r="S4" s="258"/>
      <c r="T4" s="258"/>
      <c r="U4" s="259"/>
      <c r="V4" s="260" t="s">
        <v>109</v>
      </c>
      <c r="W4" s="260"/>
      <c r="X4" s="260"/>
      <c r="Y4" s="260"/>
      <c r="Z4" s="260"/>
    </row>
    <row r="5" spans="2:27" ht="21" x14ac:dyDescent="0.3">
      <c r="B5" s="78" t="s">
        <v>207</v>
      </c>
      <c r="C5" s="78" t="s">
        <v>208</v>
      </c>
      <c r="D5" s="78" t="s">
        <v>209</v>
      </c>
      <c r="E5" s="78" t="s">
        <v>210</v>
      </c>
      <c r="F5" s="79" t="s">
        <v>16</v>
      </c>
      <c r="G5" s="78" t="s">
        <v>207</v>
      </c>
      <c r="H5" s="78" t="s">
        <v>208</v>
      </c>
      <c r="I5" s="78" t="s">
        <v>209</v>
      </c>
      <c r="J5" s="78" t="s">
        <v>210</v>
      </c>
      <c r="K5" s="79" t="s">
        <v>16</v>
      </c>
      <c r="L5" s="78" t="s">
        <v>207</v>
      </c>
      <c r="M5" s="78" t="s">
        <v>208</v>
      </c>
      <c r="N5" s="78" t="s">
        <v>209</v>
      </c>
      <c r="O5" s="78" t="s">
        <v>210</v>
      </c>
      <c r="P5" s="79" t="s">
        <v>16</v>
      </c>
      <c r="Q5" s="66" t="s">
        <v>207</v>
      </c>
      <c r="R5" s="66" t="s">
        <v>208</v>
      </c>
      <c r="S5" s="66" t="s">
        <v>209</v>
      </c>
      <c r="T5" s="66" t="s">
        <v>210</v>
      </c>
      <c r="U5" s="126" t="s">
        <v>16</v>
      </c>
      <c r="V5" s="219" t="s">
        <v>207</v>
      </c>
      <c r="W5" s="219" t="s">
        <v>208</v>
      </c>
      <c r="X5" s="219" t="s">
        <v>209</v>
      </c>
      <c r="Y5" s="219" t="s">
        <v>210</v>
      </c>
      <c r="Z5" s="218" t="s">
        <v>16</v>
      </c>
    </row>
    <row r="6" spans="2:27" x14ac:dyDescent="0.3">
      <c r="B6" s="68">
        <f>'[1]Zona Francas'!C122</f>
        <v>836</v>
      </c>
      <c r="C6" s="68">
        <f>'[1]Zona Francas'!D122</f>
        <v>4646</v>
      </c>
      <c r="D6" s="68">
        <f>'[1]Zona Francas'!E122</f>
        <v>12499</v>
      </c>
      <c r="E6" s="68">
        <f>'[1]Zona Francas'!F122</f>
        <v>158535</v>
      </c>
      <c r="F6" s="68">
        <f>'[1]Zona Francas'!$W$122</f>
        <v>176516</v>
      </c>
      <c r="G6" s="68">
        <f>'[1]Zona Francas'!G122</f>
        <v>858</v>
      </c>
      <c r="H6" s="68">
        <f>'[1]Zona Francas'!H122</f>
        <v>4732</v>
      </c>
      <c r="I6" s="68">
        <f>'[1]Zona Francas'!I122</f>
        <v>12719</v>
      </c>
      <c r="J6" s="68">
        <f>'[1]Zona Francas'!J122</f>
        <v>161545</v>
      </c>
      <c r="K6" s="68">
        <f>'[1]Zona Francas'!$X$122</f>
        <v>179854</v>
      </c>
      <c r="L6" s="69">
        <f>[1]Empleados!K123</f>
        <v>4082353002.219964</v>
      </c>
      <c r="M6" s="69">
        <f>[1]Empleados!L123</f>
        <v>7435249229.5700989</v>
      </c>
      <c r="N6" s="69">
        <f>[1]Empleados!M123</f>
        <v>6255586771.6699915</v>
      </c>
      <c r="O6" s="69">
        <f>[1]Empleados!N123</f>
        <v>43567600851.529793</v>
      </c>
      <c r="P6" s="69">
        <f>SUM(L6:O6)</f>
        <v>61340789854.989845</v>
      </c>
      <c r="Q6" s="136">
        <f>'[1]Zona Francas'!O122</f>
        <v>28471.489928229676</v>
      </c>
      <c r="R6" s="136">
        <f>'[1]Zona Francas'!P122</f>
        <v>27545.451874730959</v>
      </c>
      <c r="S6" s="136">
        <f>'[1]Zona Francas'!Q122</f>
        <v>26103.022492199336</v>
      </c>
      <c r="T6" s="136">
        <f>'[1]Zona Francas'!R122</f>
        <v>20601.48728425895</v>
      </c>
      <c r="U6" s="136">
        <f>'[1]Zona Francas'!$Z$122</f>
        <v>21211.090211255614</v>
      </c>
      <c r="V6" s="98">
        <f>'[1]Zona Francas'!S122</f>
        <v>4.7705361015045536E-3</v>
      </c>
      <c r="W6" s="98">
        <f>'[1]Zona Francas'!T122</f>
        <v>2.6310229408297841E-2</v>
      </c>
      <c r="X6" s="98">
        <f>'[1]Zona Francas'!U122</f>
        <v>7.0718471649226594E-2</v>
      </c>
      <c r="Y6" s="98">
        <f>'[1]Zona Francas'!V122</f>
        <v>0.89820076284097106</v>
      </c>
      <c r="Z6" s="98">
        <f>K6/$K$6</f>
        <v>1</v>
      </c>
    </row>
    <row r="7" spans="2:27" x14ac:dyDescent="0.3">
      <c r="B7" s="40" t="s">
        <v>76</v>
      </c>
    </row>
    <row r="8" spans="2:27" x14ac:dyDescent="0.3">
      <c r="B8" s="20"/>
      <c r="C8" s="20"/>
      <c r="D8" s="20"/>
      <c r="E8" s="20"/>
      <c r="F8" s="20"/>
      <c r="G8" s="9"/>
      <c r="H8" s="9"/>
      <c r="I8" s="9"/>
      <c r="J8" s="9"/>
      <c r="K8" s="9"/>
    </row>
    <row r="9" spans="2:27" x14ac:dyDescent="0.3">
      <c r="B9" s="20"/>
      <c r="C9" s="9"/>
    </row>
    <row r="10" spans="2:27" x14ac:dyDescent="0.3">
      <c r="B10" s="20"/>
      <c r="C10" s="9"/>
      <c r="G10" s="9"/>
    </row>
    <row r="11" spans="2:27" x14ac:dyDescent="0.3">
      <c r="B11" s="20"/>
      <c r="C11" s="9"/>
      <c r="F11" s="9"/>
    </row>
    <row r="12" spans="2:27" x14ac:dyDescent="0.3">
      <c r="C12" s="9"/>
      <c r="F12" s="9"/>
    </row>
    <row r="13" spans="2:27" x14ac:dyDescent="0.3">
      <c r="F13" s="9"/>
    </row>
    <row r="14" spans="2:27" x14ac:dyDescent="0.3">
      <c r="F14" s="9"/>
    </row>
  </sheetData>
  <mergeCells count="8">
    <mergeCell ref="B1:Z1"/>
    <mergeCell ref="B2:Z2"/>
    <mergeCell ref="B3:Z3"/>
    <mergeCell ref="B4:F4"/>
    <mergeCell ref="G4:K4"/>
    <mergeCell ref="L4:P4"/>
    <mergeCell ref="Q4:U4"/>
    <mergeCell ref="V4:Z4"/>
  </mergeCells>
  <pageMargins left="0.7" right="0.7" top="0.75" bottom="0.75" header="0.3" footer="0.3"/>
  <pageSetup paperSize="0" orientation="portrait" horizontalDpi="0" verticalDpi="0" copie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FCB3C-3FF1-4B33-B95C-9F68BA55EA86}">
  <dimension ref="B1:H24"/>
  <sheetViews>
    <sheetView showGridLines="0" workbookViewId="0">
      <selection activeCell="B5" sqref="B5:G21"/>
    </sheetView>
  </sheetViews>
  <sheetFormatPr defaultColWidth="9.1796875" defaultRowHeight="13" x14ac:dyDescent="0.3"/>
  <cols>
    <col min="1" max="1" width="9.1796875" style="1"/>
    <col min="2" max="2" width="43.453125" style="1" bestFit="1" customWidth="1"/>
    <col min="3" max="3" width="9.81640625" style="1" bestFit="1" customWidth="1"/>
    <col min="4" max="4" width="8.81640625" style="1" bestFit="1" customWidth="1"/>
    <col min="5" max="5" width="13.26953125" style="1" bestFit="1" customWidth="1"/>
    <col min="6" max="6" width="14.54296875" style="1" customWidth="1"/>
    <col min="7" max="7" width="11.1796875" style="1" bestFit="1" customWidth="1"/>
    <col min="8" max="11" width="9.1796875" style="1"/>
    <col min="12" max="12" width="10" style="1" bestFit="1" customWidth="1"/>
    <col min="13" max="17" width="6" style="1" bestFit="1" customWidth="1"/>
    <col min="18" max="18" width="24.453125" style="1" bestFit="1" customWidth="1"/>
    <col min="19" max="19" width="7" style="1" bestFit="1" customWidth="1"/>
    <col min="20" max="20" width="6" style="1" bestFit="1" customWidth="1"/>
    <col min="21" max="24" width="5" style="1" bestFit="1" customWidth="1"/>
    <col min="25" max="28" width="4" style="1" bestFit="1" customWidth="1"/>
    <col min="29" max="35" width="3" style="1" bestFit="1" customWidth="1"/>
    <col min="36" max="36" width="24.7265625" style="1" bestFit="1" customWidth="1"/>
    <col min="37" max="37" width="29.453125" style="1" bestFit="1" customWidth="1"/>
    <col min="38" max="16384" width="9.1796875" style="1"/>
  </cols>
  <sheetData>
    <row r="1" spans="2:8" x14ac:dyDescent="0.3">
      <c r="B1" s="249" t="s">
        <v>240</v>
      </c>
      <c r="C1" s="249"/>
      <c r="D1" s="249"/>
      <c r="E1" s="249"/>
      <c r="F1" s="249"/>
      <c r="G1" s="249"/>
    </row>
    <row r="2" spans="2:8" ht="15" customHeight="1" x14ac:dyDescent="0.3">
      <c r="B2" s="249" t="s">
        <v>254</v>
      </c>
      <c r="C2" s="249"/>
      <c r="D2" s="249"/>
      <c r="E2" s="249"/>
      <c r="F2" s="249"/>
      <c r="G2" s="249"/>
    </row>
    <row r="3" spans="2:8" x14ac:dyDescent="0.3">
      <c r="B3" s="265" t="s">
        <v>230</v>
      </c>
      <c r="C3" s="265"/>
      <c r="D3" s="265"/>
      <c r="E3" s="265"/>
      <c r="F3" s="265"/>
      <c r="G3" s="265"/>
    </row>
    <row r="4" spans="2:8" ht="21" x14ac:dyDescent="0.3">
      <c r="B4" s="99" t="s">
        <v>132</v>
      </c>
      <c r="C4" s="78" t="s">
        <v>99</v>
      </c>
      <c r="D4" s="78" t="s">
        <v>53</v>
      </c>
      <c r="E4" s="78" t="s">
        <v>134</v>
      </c>
      <c r="F4" s="66" t="s">
        <v>138</v>
      </c>
      <c r="G4" s="100" t="s">
        <v>133</v>
      </c>
    </row>
    <row r="5" spans="2:8" x14ac:dyDescent="0.3">
      <c r="B5" s="101" t="str">
        <f>'[1]Zona Francas'!B130</f>
        <v>Servicios</v>
      </c>
      <c r="C5" s="130">
        <f>'[1]Zona Francas'!C130</f>
        <v>44771</v>
      </c>
      <c r="D5" s="130">
        <f>'[1]Zona Francas'!D130</f>
        <v>46174</v>
      </c>
      <c r="E5" s="169">
        <f>'[1]Zona Francas'!E130</f>
        <v>1317827777.7700005</v>
      </c>
      <c r="F5" s="169">
        <f>'[1]Zona Francas'!F130</f>
        <v>29434.852421656888</v>
      </c>
      <c r="G5" s="104">
        <f>'[1]Zona Francas'!G130</f>
        <v>0.2567304591501996</v>
      </c>
      <c r="H5" s="9"/>
    </row>
    <row r="6" spans="2:8" x14ac:dyDescent="0.3">
      <c r="B6" s="105" t="str">
        <f>'[1]Zona Francas'!B131</f>
        <v>Comunicaciones</v>
      </c>
      <c r="C6" s="68">
        <f>'[1]Zona Francas'!C131</f>
        <v>23653</v>
      </c>
      <c r="D6" s="68">
        <f>'[1]Zona Francas'!D131</f>
        <v>24555</v>
      </c>
      <c r="E6" s="69">
        <f>'[1]Zona Francas'!E131</f>
        <v>706114641.72000015</v>
      </c>
      <c r="F6" s="69">
        <f>'[1]Zona Francas'!F131</f>
        <v>29853.069028030277</v>
      </c>
      <c r="G6" s="106">
        <f>'[1]Zona Francas'!G131</f>
        <v>0.1365274055622894</v>
      </c>
      <c r="H6" s="9"/>
    </row>
    <row r="7" spans="2:8" x14ac:dyDescent="0.3">
      <c r="B7" s="105" t="str">
        <f>'[1]Zona Francas'!B132</f>
        <v>Comercio</v>
      </c>
      <c r="C7" s="68">
        <f>'[1]Zona Francas'!C132</f>
        <v>7232</v>
      </c>
      <c r="D7" s="68">
        <f>'[1]Zona Francas'!D132</f>
        <v>7360</v>
      </c>
      <c r="E7" s="69">
        <f>'[1]Zona Francas'!E132</f>
        <v>139356496.65000007</v>
      </c>
      <c r="F7" s="69">
        <f>'[1]Zona Francas'!F132</f>
        <v>19269.427081028771</v>
      </c>
      <c r="G7" s="106">
        <f>'[1]Zona Francas'!G132</f>
        <v>4.0922081243675426E-2</v>
      </c>
      <c r="H7" s="9"/>
    </row>
    <row r="8" spans="2:8" x14ac:dyDescent="0.3">
      <c r="B8" s="105" t="str">
        <f>'[1]Zona Francas'!B133</f>
        <v>Otros Servicios</v>
      </c>
      <c r="C8" s="68">
        <f>'[1]Zona Francas'!C133</f>
        <v>5991</v>
      </c>
      <c r="D8" s="68">
        <f>'[1]Zona Francas'!D133</f>
        <v>6168</v>
      </c>
      <c r="E8" s="69">
        <f>'[1]Zona Francas'!E133</f>
        <v>188983956.25000006</v>
      </c>
      <c r="F8" s="69">
        <f>'[1]Zona Francas'!F133</f>
        <v>31544.643006175942</v>
      </c>
      <c r="G8" s="106">
        <f>'[1]Zona Francas'!G133</f>
        <v>3.4294483303123645E-2</v>
      </c>
      <c r="H8" s="9"/>
    </row>
    <row r="9" spans="2:8" x14ac:dyDescent="0.3">
      <c r="B9" s="105" t="str">
        <f>'[1]Zona Francas'!B134</f>
        <v>Alquiler de Viviendas</v>
      </c>
      <c r="C9" s="68">
        <f>'[1]Zona Francas'!C134</f>
        <v>4544</v>
      </c>
      <c r="D9" s="68">
        <f>'[1]Zona Francas'!D134</f>
        <v>4662</v>
      </c>
      <c r="E9" s="69">
        <f>'[1]Zona Francas'!E134</f>
        <v>176911267.85000002</v>
      </c>
      <c r="F9" s="69">
        <f>'[1]Zona Francas'!F134</f>
        <v>38932.937466989439</v>
      </c>
      <c r="G9" s="106">
        <f>'[1]Zona Francas'!G134</f>
        <v>2.5921024831252016E-2</v>
      </c>
      <c r="H9" s="9"/>
    </row>
    <row r="10" spans="2:8" x14ac:dyDescent="0.3">
      <c r="B10" s="105" t="str">
        <f>'[1]Zona Francas'!B135</f>
        <v>Transporte y Almacenamiento</v>
      </c>
      <c r="C10" s="68">
        <f>'[1]Zona Francas'!C135</f>
        <v>2179</v>
      </c>
      <c r="D10" s="68">
        <f>'[1]Zona Francas'!D135</f>
        <v>2230</v>
      </c>
      <c r="E10" s="69">
        <f>'[1]Zona Francas'!E135</f>
        <v>71432736.939999983</v>
      </c>
      <c r="F10" s="69">
        <f>'[1]Zona Francas'!F135</f>
        <v>32782.348297384116</v>
      </c>
      <c r="G10" s="106">
        <f>'[1]Zona Francas'!G135</f>
        <v>1.2398945811602745E-2</v>
      </c>
      <c r="H10" s="9"/>
    </row>
    <row r="11" spans="2:8" x14ac:dyDescent="0.3">
      <c r="B11" s="105" t="str">
        <f>'[1]Zona Francas'!B136</f>
        <v>Hoteles, Bares y Restaurantes</v>
      </c>
      <c r="C11" s="68">
        <f>'[1]Zona Francas'!C136</f>
        <v>1120</v>
      </c>
      <c r="D11" s="68">
        <f>'[1]Zona Francas'!D136</f>
        <v>1146</v>
      </c>
      <c r="E11" s="69">
        <f>'[1]Zona Francas'!E136</f>
        <v>34027143.039999999</v>
      </c>
      <c r="F11" s="69">
        <f>'[1]Zona Francas'!F136</f>
        <v>30381.377714285714</v>
      </c>
      <c r="G11" s="106">
        <f>'[1]Zona Francas'!G136</f>
        <v>6.3718349327788098E-3</v>
      </c>
      <c r="H11" s="9"/>
    </row>
    <row r="12" spans="2:8" x14ac:dyDescent="0.3">
      <c r="B12" s="105" t="str">
        <f>'[1]Zona Francas'!B137</f>
        <v>Intermediación Financiera, Seguros y Otras</v>
      </c>
      <c r="C12" s="68">
        <f>'[1]Zona Francas'!C137</f>
        <v>29</v>
      </c>
      <c r="D12" s="68">
        <f>'[1]Zona Francas'!D137</f>
        <v>29</v>
      </c>
      <c r="E12" s="69">
        <f>'[1]Zona Francas'!E137</f>
        <v>549461.32000000007</v>
      </c>
      <c r="F12" s="69">
        <f>'[1]Zona Francas'!F137</f>
        <v>18946.94206896552</v>
      </c>
      <c r="G12" s="106">
        <f>'[1]Zona Francas'!G137</f>
        <v>1.6124189620469936E-4</v>
      </c>
      <c r="H12" s="9"/>
    </row>
    <row r="13" spans="2:8" x14ac:dyDescent="0.3">
      <c r="B13" s="105" t="str">
        <f>'[1]Zona Francas'!B138</f>
        <v>Electricidad, Gas y Agua</v>
      </c>
      <c r="C13" s="68">
        <f>'[1]Zona Francas'!C138</f>
        <v>22</v>
      </c>
      <c r="D13" s="68">
        <f>'[1]Zona Francas'!D138</f>
        <v>23</v>
      </c>
      <c r="E13" s="69">
        <f>'[1]Zona Francas'!E138</f>
        <v>412074</v>
      </c>
      <c r="F13" s="69">
        <f>'[1]Zona Francas'!F138</f>
        <v>18730.636363636364</v>
      </c>
      <c r="G13" s="106">
        <f>'[1]Zona Francas'!G138</f>
        <v>1.278815038864857E-4</v>
      </c>
      <c r="H13" s="9"/>
    </row>
    <row r="14" spans="2:8" x14ac:dyDescent="0.3">
      <c r="B14" s="105" t="str">
        <f>'[1]Zona Francas'!B139</f>
        <v>Servicios de Enseñanza</v>
      </c>
      <c r="C14" s="68">
        <f>'[1]Zona Francas'!C139</f>
        <v>1</v>
      </c>
      <c r="D14" s="68">
        <f>'[1]Zona Francas'!D139</f>
        <v>1</v>
      </c>
      <c r="E14" s="69">
        <f>'[1]Zona Francas'!E139</f>
        <v>40000</v>
      </c>
      <c r="F14" s="69">
        <f>'[1]Zona Francas'!F139</f>
        <v>40000</v>
      </c>
      <c r="G14" s="106">
        <f>'[1]Zona Francas'!G139</f>
        <v>5.5600653863689438E-6</v>
      </c>
      <c r="H14" s="9"/>
    </row>
    <row r="15" spans="2:8" x14ac:dyDescent="0.3">
      <c r="B15" s="101" t="str">
        <f>'[1]Zona Francas'!B140</f>
        <v>Industrias</v>
      </c>
      <c r="C15" s="130">
        <f>'[1]Zona Francas'!C140</f>
        <v>129245</v>
      </c>
      <c r="D15" s="130">
        <f>'[1]Zona Francas'!D140</f>
        <v>131144</v>
      </c>
      <c r="E15" s="169">
        <f>'[1]Zona Francas'!E140</f>
        <v>2387191358.0000014</v>
      </c>
      <c r="F15" s="169">
        <f>'[1]Zona Francas'!F140</f>
        <v>18470.280150102521</v>
      </c>
      <c r="G15" s="104">
        <f>'[1]Zona Francas'!G140</f>
        <v>0.72916921502996879</v>
      </c>
      <c r="H15" s="9"/>
    </row>
    <row r="16" spans="2:8" x14ac:dyDescent="0.3">
      <c r="B16" s="105" t="str">
        <f>'[1]Zona Francas'!B141</f>
        <v>Manufactura</v>
      </c>
      <c r="C16" s="68">
        <f>'[1]Zona Francas'!C141</f>
        <v>128860</v>
      </c>
      <c r="D16" s="68">
        <f>'[1]Zona Francas'!D141</f>
        <v>130755</v>
      </c>
      <c r="E16" s="69">
        <f>'[1]Zona Francas'!E141</f>
        <v>2375886908.5600014</v>
      </c>
      <c r="F16" s="69">
        <f>'[1]Zona Francas'!F141</f>
        <v>18437.737921465166</v>
      </c>
      <c r="G16" s="106">
        <f>'[1]Zona Francas'!G141</f>
        <v>0.72700634959467125</v>
      </c>
      <c r="H16" s="9"/>
    </row>
    <row r="17" spans="2:8" x14ac:dyDescent="0.3">
      <c r="B17" s="105" t="str">
        <f>'[1]Zona Francas'!B142</f>
        <v>Construcción</v>
      </c>
      <c r="C17" s="68">
        <f>'[1]Zona Francas'!C142</f>
        <v>385</v>
      </c>
      <c r="D17" s="68">
        <f>'[1]Zona Francas'!D142</f>
        <v>389</v>
      </c>
      <c r="E17" s="69">
        <f>'[1]Zona Francas'!E142</f>
        <v>11304449.439999999</v>
      </c>
      <c r="F17" s="69">
        <f>'[1]Zona Francas'!F142</f>
        <v>29362.206337662337</v>
      </c>
      <c r="G17" s="106">
        <f>'[1]Zona Francas'!G142</f>
        <v>2.1628654352975193E-3</v>
      </c>
      <c r="H17" s="9"/>
    </row>
    <row r="18" spans="2:8" x14ac:dyDescent="0.3">
      <c r="B18" s="101" t="str">
        <f>'[1]Zona Francas'!B143</f>
        <v>Agropecuaria</v>
      </c>
      <c r="C18" s="130">
        <f>'[1]Zona Francas'!C143</f>
        <v>2500</v>
      </c>
      <c r="D18" s="130">
        <f>'[1]Zona Francas'!D143</f>
        <v>2536</v>
      </c>
      <c r="E18" s="169">
        <f>'[1]Zona Francas'!E143</f>
        <v>39077663.960000001</v>
      </c>
      <c r="F18" s="169">
        <f>'[1]Zona Francas'!F143</f>
        <v>15631.065584</v>
      </c>
      <c r="G18" s="104">
        <f>'[1]Zona Francas'!G143</f>
        <v>1.410032581983164E-2</v>
      </c>
      <c r="H18" s="9"/>
    </row>
    <row r="19" spans="2:8" x14ac:dyDescent="0.3">
      <c r="B19" s="105" t="str">
        <f>'[1]Zona Francas'!B144</f>
        <v>Cultivos Tradicionales</v>
      </c>
      <c r="C19" s="68">
        <f>'[1]Zona Francas'!C144</f>
        <v>2460</v>
      </c>
      <c r="D19" s="68">
        <f>'[1]Zona Francas'!D144</f>
        <v>2496</v>
      </c>
      <c r="E19" s="69">
        <f>'[1]Zona Francas'!E144</f>
        <v>38614663.960000001</v>
      </c>
      <c r="F19" s="69">
        <f>'[1]Zona Francas'!F144</f>
        <v>15697.0178699187</v>
      </c>
      <c r="G19" s="106">
        <f>'[1]Zona Francas'!G144</f>
        <v>1.3877923204376884E-2</v>
      </c>
      <c r="H19" s="9"/>
    </row>
    <row r="20" spans="2:8" x14ac:dyDescent="0.3">
      <c r="B20" s="105" t="str">
        <f>'[1]Zona Francas'!B145</f>
        <v>Servicios Agropecuarios</v>
      </c>
      <c r="C20" s="68">
        <f>'[1]Zona Francas'!C145</f>
        <v>40</v>
      </c>
      <c r="D20" s="68">
        <f>'[1]Zona Francas'!D145</f>
        <v>40</v>
      </c>
      <c r="E20" s="69">
        <f>'[1]Zona Francas'!E145</f>
        <v>463000</v>
      </c>
      <c r="F20" s="69">
        <f>'[1]Zona Francas'!F145</f>
        <v>11575</v>
      </c>
      <c r="G20" s="106">
        <f>'[1]Zona Francas'!G145</f>
        <v>2.2240261545475776E-4</v>
      </c>
      <c r="H20" s="9"/>
    </row>
    <row r="21" spans="2:8" x14ac:dyDescent="0.3">
      <c r="B21" s="101" t="str">
        <f>'[1]Zona Francas'!B146</f>
        <v xml:space="preserve">Total  </v>
      </c>
      <c r="C21" s="130">
        <f>'[1]Zona Francas'!C146</f>
        <v>176516</v>
      </c>
      <c r="D21" s="130">
        <f>'[1]Zona Francas'!D146</f>
        <v>179854</v>
      </c>
      <c r="E21" s="169">
        <f>'[1]Zona Francas'!E146</f>
        <v>3744096799.7300019</v>
      </c>
      <c r="F21" s="169">
        <f>'[1]Zona Francas'!F146</f>
        <v>21211.090211255596</v>
      </c>
      <c r="G21" s="104">
        <f>'[1]Zona Francas'!G146</f>
        <v>1</v>
      </c>
      <c r="H21" s="9"/>
    </row>
    <row r="22" spans="2:8" x14ac:dyDescent="0.3">
      <c r="B22" s="40" t="s">
        <v>137</v>
      </c>
      <c r="H22" s="9"/>
    </row>
    <row r="23" spans="2:8" x14ac:dyDescent="0.3">
      <c r="B23" s="40" t="s">
        <v>76</v>
      </c>
      <c r="C23" s="24"/>
    </row>
    <row r="24" spans="2:8" x14ac:dyDescent="0.3">
      <c r="C24" s="19"/>
    </row>
  </sheetData>
  <mergeCells count="3">
    <mergeCell ref="B1:G1"/>
    <mergeCell ref="B2:G2"/>
    <mergeCell ref="B3:G3"/>
  </mergeCells>
  <pageMargins left="0.7" right="0.7" top="0.75" bottom="0.75" header="0.3" footer="0.3"/>
  <pageSetup orientation="portrait" horizontalDpi="4294967295" verticalDpi="4294967295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18B1A-40DD-4415-9436-733F87133838}">
  <dimension ref="B1:I23"/>
  <sheetViews>
    <sheetView showGridLines="0" workbookViewId="0">
      <selection activeCell="B5" sqref="B5:I21"/>
    </sheetView>
  </sheetViews>
  <sheetFormatPr defaultColWidth="9.1796875" defaultRowHeight="13" x14ac:dyDescent="0.3"/>
  <cols>
    <col min="1" max="1" width="7.453125" style="1" customWidth="1"/>
    <col min="2" max="2" width="30.453125" style="1" customWidth="1"/>
    <col min="3" max="3" width="7.54296875" style="1" bestFit="1" customWidth="1"/>
    <col min="4" max="4" width="10.7265625" style="1" bestFit="1" customWidth="1"/>
    <col min="5" max="7" width="11.54296875" style="1" bestFit="1" customWidth="1"/>
    <col min="8" max="8" width="8.453125" style="1" bestFit="1" customWidth="1"/>
    <col min="9" max="9" width="9" style="1" bestFit="1" customWidth="1"/>
    <col min="10" max="16384" width="9.1796875" style="1"/>
  </cols>
  <sheetData>
    <row r="1" spans="2:9" x14ac:dyDescent="0.3">
      <c r="B1" s="250" t="s">
        <v>241</v>
      </c>
      <c r="C1" s="250"/>
      <c r="D1" s="250"/>
      <c r="E1" s="250"/>
      <c r="F1" s="250"/>
      <c r="G1" s="250"/>
      <c r="H1" s="250"/>
      <c r="I1" s="250"/>
    </row>
    <row r="2" spans="2:9" x14ac:dyDescent="0.3">
      <c r="B2" s="250" t="s">
        <v>255</v>
      </c>
      <c r="C2" s="250"/>
      <c r="D2" s="250"/>
      <c r="E2" s="250"/>
      <c r="F2" s="250"/>
      <c r="G2" s="250"/>
      <c r="H2" s="250"/>
      <c r="I2" s="250"/>
    </row>
    <row r="3" spans="2:9" x14ac:dyDescent="0.3">
      <c r="B3" s="254" t="s">
        <v>230</v>
      </c>
      <c r="C3" s="254"/>
      <c r="D3" s="254"/>
      <c r="E3" s="254"/>
      <c r="F3" s="254"/>
      <c r="G3" s="254"/>
      <c r="H3" s="254"/>
      <c r="I3" s="254"/>
    </row>
    <row r="4" spans="2:9" ht="25.5" customHeight="1" x14ac:dyDescent="0.3">
      <c r="B4" s="109" t="s">
        <v>136</v>
      </c>
      <c r="C4" s="170" t="s">
        <v>126</v>
      </c>
      <c r="D4" s="170" t="s">
        <v>127</v>
      </c>
      <c r="E4" s="170" t="s">
        <v>128</v>
      </c>
      <c r="F4" s="170" t="s">
        <v>129</v>
      </c>
      <c r="G4" s="171" t="s">
        <v>130</v>
      </c>
      <c r="H4" s="170" t="s">
        <v>131</v>
      </c>
      <c r="I4" s="170" t="str">
        <f>[1]Empleados!I161</f>
        <v xml:space="preserve">Total </v>
      </c>
    </row>
    <row r="5" spans="2:9" x14ac:dyDescent="0.3">
      <c r="B5" s="222" t="str">
        <f>'[1]Zona Francas'!B157</f>
        <v>Servicios</v>
      </c>
      <c r="C5" s="191">
        <f>'[1]Zona Francas'!C157</f>
        <v>2216</v>
      </c>
      <c r="D5" s="191">
        <f>'[1]Zona Francas'!D157</f>
        <v>3455</v>
      </c>
      <c r="E5" s="191">
        <f>'[1]Zona Francas'!E157</f>
        <v>8609</v>
      </c>
      <c r="F5" s="191">
        <f>'[1]Zona Francas'!F157</f>
        <v>18738</v>
      </c>
      <c r="G5" s="191">
        <f>'[1]Zona Francas'!G157</f>
        <v>9255</v>
      </c>
      <c r="H5" s="191">
        <f>'[1]Zona Francas'!H157</f>
        <v>3901</v>
      </c>
      <c r="I5" s="191">
        <f>'[1]Zona Francas'!I157</f>
        <v>46174</v>
      </c>
    </row>
    <row r="6" spans="2:9" x14ac:dyDescent="0.3">
      <c r="B6" s="140" t="str">
        <f>'[1]Zona Francas'!B158</f>
        <v>Comunicaciones</v>
      </c>
      <c r="C6" s="192">
        <f>'[1]Zona Francas'!C158</f>
        <v>1144</v>
      </c>
      <c r="D6" s="192">
        <f>'[1]Zona Francas'!D158</f>
        <v>1293</v>
      </c>
      <c r="E6" s="192">
        <f>'[1]Zona Francas'!E158</f>
        <v>3194</v>
      </c>
      <c r="F6" s="192">
        <f>'[1]Zona Francas'!F158</f>
        <v>10686</v>
      </c>
      <c r="G6" s="192">
        <f>'[1]Zona Francas'!G158</f>
        <v>6434</v>
      </c>
      <c r="H6" s="192">
        <f>'[1]Zona Francas'!H158</f>
        <v>1804</v>
      </c>
      <c r="I6" s="192">
        <f>'[1]Zona Francas'!I158</f>
        <v>24555</v>
      </c>
    </row>
    <row r="7" spans="2:9" x14ac:dyDescent="0.3">
      <c r="B7" s="140" t="str">
        <f>'[1]Zona Francas'!B159</f>
        <v>Comercio</v>
      </c>
      <c r="C7" s="192">
        <f>'[1]Zona Francas'!C159</f>
        <v>733</v>
      </c>
      <c r="D7" s="192">
        <f>'[1]Zona Francas'!D159</f>
        <v>1707</v>
      </c>
      <c r="E7" s="192">
        <f>'[1]Zona Francas'!E159</f>
        <v>2805</v>
      </c>
      <c r="F7" s="192">
        <f>'[1]Zona Francas'!F159</f>
        <v>1341</v>
      </c>
      <c r="G7" s="192">
        <f>'[1]Zona Francas'!G159</f>
        <v>352</v>
      </c>
      <c r="H7" s="192">
        <f>'[1]Zona Francas'!H159</f>
        <v>422</v>
      </c>
      <c r="I7" s="192">
        <f>'[1]Zona Francas'!I159</f>
        <v>7360</v>
      </c>
    </row>
    <row r="8" spans="2:9" x14ac:dyDescent="0.3">
      <c r="B8" s="140" t="str">
        <f>'[1]Zona Francas'!B160</f>
        <v>Otros Servicios</v>
      </c>
      <c r="C8" s="192">
        <f>'[1]Zona Francas'!C160</f>
        <v>190</v>
      </c>
      <c r="D8" s="192">
        <f>'[1]Zona Francas'!D160</f>
        <v>265</v>
      </c>
      <c r="E8" s="192">
        <f>'[1]Zona Francas'!E160</f>
        <v>1593</v>
      </c>
      <c r="F8" s="192">
        <f>'[1]Zona Francas'!F160</f>
        <v>2139</v>
      </c>
      <c r="G8" s="192">
        <f>'[1]Zona Francas'!G160</f>
        <v>1293</v>
      </c>
      <c r="H8" s="192">
        <f>'[1]Zona Francas'!H160</f>
        <v>688</v>
      </c>
      <c r="I8" s="192">
        <f>'[1]Zona Francas'!I160</f>
        <v>6168</v>
      </c>
    </row>
    <row r="9" spans="2:9" x14ac:dyDescent="0.3">
      <c r="B9" s="140" t="str">
        <f>'[1]Zona Francas'!B161</f>
        <v>Alquiler de Viviendas</v>
      </c>
      <c r="C9" s="192">
        <f>'[1]Zona Francas'!C161</f>
        <v>94</v>
      </c>
      <c r="D9" s="192">
        <f>'[1]Zona Francas'!D161</f>
        <v>105</v>
      </c>
      <c r="E9" s="192">
        <f>'[1]Zona Francas'!E161</f>
        <v>442</v>
      </c>
      <c r="F9" s="192">
        <f>'[1]Zona Francas'!F161</f>
        <v>2558</v>
      </c>
      <c r="G9" s="192">
        <f>'[1]Zona Francas'!G161</f>
        <v>778</v>
      </c>
      <c r="H9" s="192">
        <f>'[1]Zona Francas'!H161</f>
        <v>685</v>
      </c>
      <c r="I9" s="192">
        <f>'[1]Zona Francas'!I161</f>
        <v>4662</v>
      </c>
    </row>
    <row r="10" spans="2:9" x14ac:dyDescent="0.3">
      <c r="B10" s="140" t="str">
        <f>'[1]Zona Francas'!B162</f>
        <v>Transporte y Almacenamiento</v>
      </c>
      <c r="C10" s="192">
        <f>'[1]Zona Francas'!C162</f>
        <v>46</v>
      </c>
      <c r="D10" s="192">
        <f>'[1]Zona Francas'!D162</f>
        <v>62</v>
      </c>
      <c r="E10" s="192">
        <f>'[1]Zona Francas'!E162</f>
        <v>283</v>
      </c>
      <c r="F10" s="192">
        <f>'[1]Zona Francas'!F162</f>
        <v>1325</v>
      </c>
      <c r="G10" s="192">
        <f>'[1]Zona Francas'!G162</f>
        <v>305</v>
      </c>
      <c r="H10" s="192">
        <f>'[1]Zona Francas'!H162</f>
        <v>209</v>
      </c>
      <c r="I10" s="192">
        <f>'[1]Zona Francas'!I162</f>
        <v>2230</v>
      </c>
    </row>
    <row r="11" spans="2:9" x14ac:dyDescent="0.3">
      <c r="B11" s="140" t="str">
        <f>'[1]Zona Francas'!B163</f>
        <v>Hoteles, Bares y Restaurantes</v>
      </c>
      <c r="C11" s="192">
        <f>'[1]Zona Francas'!C163</f>
        <v>8</v>
      </c>
      <c r="D11" s="192">
        <f>'[1]Zona Francas'!D163</f>
        <v>20</v>
      </c>
      <c r="E11" s="192">
        <f>'[1]Zona Francas'!E163</f>
        <v>273</v>
      </c>
      <c r="F11" s="192">
        <f>'[1]Zona Francas'!F163</f>
        <v>665</v>
      </c>
      <c r="G11" s="192">
        <f>'[1]Zona Francas'!G163</f>
        <v>88</v>
      </c>
      <c r="H11" s="192">
        <f>'[1]Zona Francas'!H163</f>
        <v>92</v>
      </c>
      <c r="I11" s="192">
        <f>'[1]Zona Francas'!I163</f>
        <v>1146</v>
      </c>
    </row>
    <row r="12" spans="2:9" x14ac:dyDescent="0.3">
      <c r="B12" s="140" t="str">
        <f>'[1]Zona Francas'!B164</f>
        <v>Intermediación Financiera, Seguros y Otras</v>
      </c>
      <c r="C12" s="192">
        <f>'[1]Zona Francas'!C164</f>
        <v>1</v>
      </c>
      <c r="D12" s="192">
        <f>'[1]Zona Francas'!D164</f>
        <v>2</v>
      </c>
      <c r="E12" s="192">
        <f>'[1]Zona Francas'!E164</f>
        <v>9</v>
      </c>
      <c r="F12" s="192">
        <f>'[1]Zona Francas'!F164</f>
        <v>14</v>
      </c>
      <c r="G12" s="192">
        <f>'[1]Zona Francas'!G164</f>
        <v>2</v>
      </c>
      <c r="H12" s="192">
        <f>'[1]Zona Francas'!H164</f>
        <v>1</v>
      </c>
      <c r="I12" s="192">
        <f>'[1]Zona Francas'!I164</f>
        <v>29</v>
      </c>
    </row>
    <row r="13" spans="2:9" x14ac:dyDescent="0.3">
      <c r="B13" s="140" t="str">
        <f>'[1]Zona Francas'!B165</f>
        <v>Electricidad, Gas y Agua</v>
      </c>
      <c r="C13" s="192">
        <f>'[1]Zona Francas'!C165</f>
        <v>0</v>
      </c>
      <c r="D13" s="192">
        <f>'[1]Zona Francas'!D165</f>
        <v>1</v>
      </c>
      <c r="E13" s="192">
        <f>'[1]Zona Francas'!E165</f>
        <v>10</v>
      </c>
      <c r="F13" s="192">
        <f>'[1]Zona Francas'!F165</f>
        <v>10</v>
      </c>
      <c r="G13" s="192">
        <f>'[1]Zona Francas'!G165</f>
        <v>2</v>
      </c>
      <c r="H13" s="192">
        <f>'[1]Zona Francas'!H165</f>
        <v>0</v>
      </c>
      <c r="I13" s="192">
        <f>'[1]Zona Francas'!I165</f>
        <v>23</v>
      </c>
    </row>
    <row r="14" spans="2:9" x14ac:dyDescent="0.3">
      <c r="B14" s="140" t="str">
        <f>'[1]Zona Francas'!B166</f>
        <v>Servicios de Enseñanza</v>
      </c>
      <c r="C14" s="192">
        <f>'[1]Zona Francas'!C166</f>
        <v>0</v>
      </c>
      <c r="D14" s="192">
        <f>'[1]Zona Francas'!D166</f>
        <v>0</v>
      </c>
      <c r="E14" s="192">
        <f>'[1]Zona Francas'!E166</f>
        <v>0</v>
      </c>
      <c r="F14" s="192">
        <f>'[1]Zona Francas'!F166</f>
        <v>0</v>
      </c>
      <c r="G14" s="192">
        <f>'[1]Zona Francas'!G166</f>
        <v>1</v>
      </c>
      <c r="H14" s="192">
        <f>'[1]Zona Francas'!H166</f>
        <v>0</v>
      </c>
      <c r="I14" s="192">
        <f>'[1]Zona Francas'!I166</f>
        <v>1</v>
      </c>
    </row>
    <row r="15" spans="2:9" x14ac:dyDescent="0.3">
      <c r="B15" s="222" t="str">
        <f>'[1]Zona Francas'!B167</f>
        <v>Industrias</v>
      </c>
      <c r="C15" s="191">
        <f>'[1]Zona Francas'!C167</f>
        <v>8663</v>
      </c>
      <c r="D15" s="191">
        <f>'[1]Zona Francas'!D167</f>
        <v>35762</v>
      </c>
      <c r="E15" s="191">
        <f>'[1]Zona Francas'!E167</f>
        <v>50982</v>
      </c>
      <c r="F15" s="191">
        <f>'[1]Zona Francas'!F167</f>
        <v>23881</v>
      </c>
      <c r="G15" s="191">
        <f>'[1]Zona Francas'!G167</f>
        <v>5816</v>
      </c>
      <c r="H15" s="191">
        <f>'[1]Zona Francas'!H167</f>
        <v>6040</v>
      </c>
      <c r="I15" s="191">
        <f>'[1]Zona Francas'!I167</f>
        <v>131144</v>
      </c>
    </row>
    <row r="16" spans="2:9" x14ac:dyDescent="0.3">
      <c r="B16" s="140" t="str">
        <f>'[1]Zona Francas'!B168</f>
        <v>Manufactura</v>
      </c>
      <c r="C16" s="192">
        <f>'[1]Zona Francas'!C168</f>
        <v>8660</v>
      </c>
      <c r="D16" s="192">
        <f>'[1]Zona Francas'!D168</f>
        <v>35749</v>
      </c>
      <c r="E16" s="192">
        <f>'[1]Zona Francas'!E168</f>
        <v>50835</v>
      </c>
      <c r="F16" s="192">
        <f>'[1]Zona Francas'!F168</f>
        <v>23745</v>
      </c>
      <c r="G16" s="192">
        <f>'[1]Zona Francas'!G168</f>
        <v>5767</v>
      </c>
      <c r="H16" s="192">
        <f>'[1]Zona Francas'!H168</f>
        <v>5999</v>
      </c>
      <c r="I16" s="192">
        <f>'[1]Zona Francas'!I168</f>
        <v>130755</v>
      </c>
    </row>
    <row r="17" spans="2:9" x14ac:dyDescent="0.3">
      <c r="B17" s="140" t="str">
        <f>'[1]Zona Francas'!B169</f>
        <v>Construcción</v>
      </c>
      <c r="C17" s="192">
        <f>'[1]Zona Francas'!C169</f>
        <v>3</v>
      </c>
      <c r="D17" s="192">
        <f>'[1]Zona Francas'!D169</f>
        <v>13</v>
      </c>
      <c r="E17" s="192">
        <f>'[1]Zona Francas'!E169</f>
        <v>147</v>
      </c>
      <c r="F17" s="192">
        <f>'[1]Zona Francas'!F169</f>
        <v>136</v>
      </c>
      <c r="G17" s="192">
        <f>'[1]Zona Francas'!G169</f>
        <v>49</v>
      </c>
      <c r="H17" s="192">
        <f>'[1]Zona Francas'!H169</f>
        <v>41</v>
      </c>
      <c r="I17" s="192">
        <f>'[1]Zona Francas'!I169</f>
        <v>389</v>
      </c>
    </row>
    <row r="18" spans="2:9" x14ac:dyDescent="0.3">
      <c r="B18" s="222" t="str">
        <f>'[1]Zona Francas'!B170</f>
        <v>Agropecuaria</v>
      </c>
      <c r="C18" s="191">
        <f>'[1]Zona Francas'!C170</f>
        <v>146</v>
      </c>
      <c r="D18" s="191">
        <f>'[1]Zona Francas'!D170</f>
        <v>379</v>
      </c>
      <c r="E18" s="191">
        <f>'[1]Zona Francas'!E170</f>
        <v>1234</v>
      </c>
      <c r="F18" s="191">
        <f>'[1]Zona Francas'!F170</f>
        <v>634</v>
      </c>
      <c r="G18" s="191">
        <f>'[1]Zona Francas'!G170</f>
        <v>102</v>
      </c>
      <c r="H18" s="191">
        <f>'[1]Zona Francas'!H170</f>
        <v>41</v>
      </c>
      <c r="I18" s="191">
        <f>'[1]Zona Francas'!I170</f>
        <v>2536</v>
      </c>
    </row>
    <row r="19" spans="2:9" x14ac:dyDescent="0.3">
      <c r="B19" s="140" t="str">
        <f>'[1]Zona Francas'!B171</f>
        <v>Cultivos Tradicionales</v>
      </c>
      <c r="C19" s="192">
        <f>'[1]Zona Francas'!C171</f>
        <v>146</v>
      </c>
      <c r="D19" s="192">
        <f>'[1]Zona Francas'!D171</f>
        <v>373</v>
      </c>
      <c r="E19" s="192">
        <f>'[1]Zona Francas'!E171</f>
        <v>1201</v>
      </c>
      <c r="F19" s="192">
        <f>'[1]Zona Francas'!F171</f>
        <v>633</v>
      </c>
      <c r="G19" s="192">
        <f>'[1]Zona Francas'!G171</f>
        <v>102</v>
      </c>
      <c r="H19" s="192">
        <f>'[1]Zona Francas'!H171</f>
        <v>41</v>
      </c>
      <c r="I19" s="192">
        <f>'[1]Zona Francas'!I171</f>
        <v>2496</v>
      </c>
    </row>
    <row r="20" spans="2:9" x14ac:dyDescent="0.3">
      <c r="B20" s="140" t="str">
        <f>'[1]Zona Francas'!B172</f>
        <v>Servicios Agropecuarios</v>
      </c>
      <c r="C20" s="192">
        <f>'[1]Zona Francas'!C172</f>
        <v>0</v>
      </c>
      <c r="D20" s="192">
        <f>'[1]Zona Francas'!D172</f>
        <v>6</v>
      </c>
      <c r="E20" s="192">
        <f>'[1]Zona Francas'!E172</f>
        <v>33</v>
      </c>
      <c r="F20" s="192">
        <f>'[1]Zona Francas'!F172</f>
        <v>1</v>
      </c>
      <c r="G20" s="192">
        <f>'[1]Zona Francas'!G172</f>
        <v>0</v>
      </c>
      <c r="H20" s="192">
        <f>'[1]Zona Francas'!H172</f>
        <v>0</v>
      </c>
      <c r="I20" s="192">
        <f>'[1]Zona Francas'!I172</f>
        <v>40</v>
      </c>
    </row>
    <row r="21" spans="2:9" x14ac:dyDescent="0.3">
      <c r="B21" s="222" t="str">
        <f>'[1]Zona Francas'!B173</f>
        <v xml:space="preserve">Total   </v>
      </c>
      <c r="C21" s="191">
        <f>'[1]Zona Francas'!C173</f>
        <v>11025</v>
      </c>
      <c r="D21" s="191">
        <f>'[1]Zona Francas'!D173</f>
        <v>39596</v>
      </c>
      <c r="E21" s="191">
        <f>'[1]Zona Francas'!E173</f>
        <v>60825</v>
      </c>
      <c r="F21" s="191">
        <f>'[1]Zona Francas'!F173</f>
        <v>43253</v>
      </c>
      <c r="G21" s="191">
        <f>'[1]Zona Francas'!G173</f>
        <v>15173</v>
      </c>
      <c r="H21" s="191">
        <f>'[1]Zona Francas'!H173</f>
        <v>9982</v>
      </c>
      <c r="I21" s="191">
        <f>'[1]Zona Francas'!I173</f>
        <v>179854</v>
      </c>
    </row>
    <row r="22" spans="2:9" x14ac:dyDescent="0.3">
      <c r="B22" s="40" t="s">
        <v>76</v>
      </c>
    </row>
    <row r="23" spans="2:9" x14ac:dyDescent="0.3">
      <c r="C23" s="19"/>
    </row>
  </sheetData>
  <mergeCells count="3">
    <mergeCell ref="B1:I1"/>
    <mergeCell ref="B2:I2"/>
    <mergeCell ref="B3:I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530C6-77AD-473D-83C7-B6063B18A044}">
  <dimension ref="B1:AA30"/>
  <sheetViews>
    <sheetView showGridLines="0" topLeftCell="A4" workbookViewId="0">
      <selection sqref="A1:XFD1048576"/>
    </sheetView>
  </sheetViews>
  <sheetFormatPr defaultColWidth="9.1796875" defaultRowHeight="13" x14ac:dyDescent="0.3"/>
  <cols>
    <col min="1" max="1" width="9.1796875" style="1"/>
    <col min="2" max="2" width="8.1796875" style="1" customWidth="1"/>
    <col min="3" max="3" width="7" style="1" customWidth="1"/>
    <col min="4" max="4" width="8.1796875" style="1" customWidth="1"/>
    <col min="5" max="5" width="8.81640625" style="1" customWidth="1"/>
    <col min="6" max="6" width="7.7265625" style="1" customWidth="1"/>
    <col min="7" max="7" width="8.7265625" style="1" customWidth="1"/>
    <col min="8" max="8" width="8.7265625" style="1" bestFit="1" customWidth="1"/>
    <col min="9" max="9" width="8.453125" style="1" customWidth="1"/>
    <col min="10" max="10" width="8.1796875" style="1" customWidth="1"/>
    <col min="11" max="11" width="7.81640625" style="1" customWidth="1"/>
    <col min="12" max="12" width="8.453125" style="1" hidden="1" customWidth="1"/>
    <col min="13" max="14" width="13.1796875" style="1" hidden="1" customWidth="1"/>
    <col min="15" max="15" width="12.1796875" style="1" hidden="1" customWidth="1"/>
    <col min="16" max="16" width="13.1796875" style="1" hidden="1" customWidth="1"/>
    <col min="17" max="17" width="8.7265625" style="1" customWidth="1"/>
    <col min="18" max="18" width="7.81640625" style="1" bestFit="1" customWidth="1"/>
    <col min="19" max="19" width="8.1796875" style="1" customWidth="1"/>
    <col min="20" max="21" width="7.81640625" style="1" bestFit="1" customWidth="1"/>
    <col min="22" max="22" width="7.81640625" style="1" customWidth="1"/>
    <col min="23" max="23" width="7" style="1" customWidth="1"/>
    <col min="24" max="24" width="7.453125" style="1" customWidth="1"/>
    <col min="25" max="25" width="8.1796875" style="1" customWidth="1"/>
    <col min="26" max="26" width="8.453125" style="1" customWidth="1"/>
    <col min="27" max="16384" width="9.1796875" style="1"/>
  </cols>
  <sheetData>
    <row r="1" spans="2:27" ht="15" customHeight="1" x14ac:dyDescent="0.3">
      <c r="B1" s="228" t="s">
        <v>21</v>
      </c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"/>
    </row>
    <row r="2" spans="2:27" ht="15" customHeight="1" x14ac:dyDescent="0.3">
      <c r="B2" s="228" t="s">
        <v>91</v>
      </c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"/>
    </row>
    <row r="3" spans="2:27" ht="15" customHeight="1" x14ac:dyDescent="0.3">
      <c r="B3" s="241" t="s">
        <v>230</v>
      </c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35"/>
    </row>
    <row r="4" spans="2:27" ht="15" customHeight="1" x14ac:dyDescent="0.3">
      <c r="B4" s="242" t="s">
        <v>99</v>
      </c>
      <c r="C4" s="243"/>
      <c r="D4" s="243"/>
      <c r="E4" s="243"/>
      <c r="F4" s="244"/>
      <c r="G4" s="242" t="s">
        <v>53</v>
      </c>
      <c r="H4" s="243"/>
      <c r="I4" s="243"/>
      <c r="J4" s="243"/>
      <c r="K4" s="244"/>
      <c r="L4" s="242" t="s">
        <v>100</v>
      </c>
      <c r="M4" s="243"/>
      <c r="N4" s="243"/>
      <c r="O4" s="243"/>
      <c r="P4" s="244"/>
      <c r="Q4" s="245" t="s">
        <v>118</v>
      </c>
      <c r="R4" s="246"/>
      <c r="S4" s="246"/>
      <c r="T4" s="246"/>
      <c r="U4" s="247"/>
      <c r="V4" s="245" t="s">
        <v>109</v>
      </c>
      <c r="W4" s="246"/>
      <c r="X4" s="246"/>
      <c r="Y4" s="246"/>
      <c r="Z4" s="247"/>
    </row>
    <row r="5" spans="2:27" ht="21" x14ac:dyDescent="0.3">
      <c r="B5" s="162" t="s">
        <v>111</v>
      </c>
      <c r="C5" s="162" t="s">
        <v>112</v>
      </c>
      <c r="D5" s="78" t="s">
        <v>113</v>
      </c>
      <c r="E5" s="78" t="s">
        <v>114</v>
      </c>
      <c r="F5" s="163" t="s">
        <v>16</v>
      </c>
      <c r="G5" s="162" t="s">
        <v>111</v>
      </c>
      <c r="H5" s="162" t="s">
        <v>112</v>
      </c>
      <c r="I5" s="78" t="s">
        <v>113</v>
      </c>
      <c r="J5" s="78" t="s">
        <v>114</v>
      </c>
      <c r="K5" s="163" t="s">
        <v>16</v>
      </c>
      <c r="L5" s="162" t="s">
        <v>111</v>
      </c>
      <c r="M5" s="166" t="s">
        <v>112</v>
      </c>
      <c r="N5" s="79" t="s">
        <v>113</v>
      </c>
      <c r="O5" s="78" t="s">
        <v>114</v>
      </c>
      <c r="P5" s="163" t="s">
        <v>16</v>
      </c>
      <c r="Q5" s="65" t="s">
        <v>111</v>
      </c>
      <c r="R5" s="65" t="s">
        <v>112</v>
      </c>
      <c r="S5" s="66" t="s">
        <v>113</v>
      </c>
      <c r="T5" s="66" t="s">
        <v>114</v>
      </c>
      <c r="U5" s="67" t="s">
        <v>16</v>
      </c>
      <c r="V5" s="165" t="s">
        <v>56</v>
      </c>
      <c r="W5" s="165" t="s">
        <v>31</v>
      </c>
      <c r="X5" s="84" t="s">
        <v>32</v>
      </c>
      <c r="Y5" s="84" t="s">
        <v>33</v>
      </c>
      <c r="Z5" s="77" t="s">
        <v>16</v>
      </c>
    </row>
    <row r="6" spans="2:27" x14ac:dyDescent="0.3">
      <c r="B6" s="68">
        <v>770</v>
      </c>
      <c r="C6" s="68">
        <v>702331</v>
      </c>
      <c r="D6" s="68">
        <v>1166918</v>
      </c>
      <c r="E6" s="68">
        <v>280203</v>
      </c>
      <c r="F6" s="68">
        <v>2150222</v>
      </c>
      <c r="G6" s="68">
        <v>772</v>
      </c>
      <c r="H6" s="68">
        <v>734260</v>
      </c>
      <c r="I6" s="68">
        <v>1250074</v>
      </c>
      <c r="J6" s="68">
        <v>307180</v>
      </c>
      <c r="K6" s="68">
        <v>2292286</v>
      </c>
      <c r="L6" s="68">
        <v>11095989.43</v>
      </c>
      <c r="M6" s="69">
        <v>14574241864.880157</v>
      </c>
      <c r="N6" s="69">
        <v>37906889875.489586</v>
      </c>
      <c r="O6" s="69">
        <v>8848562125.1901302</v>
      </c>
      <c r="P6" s="69">
        <v>61340789854.989876</v>
      </c>
      <c r="Q6" s="69">
        <v>14410.375883116883</v>
      </c>
      <c r="R6" s="69">
        <v>20751.243879139831</v>
      </c>
      <c r="S6" s="69">
        <v>32484.62177761384</v>
      </c>
      <c r="T6" s="69">
        <v>31579.112733233156</v>
      </c>
      <c r="U6" s="69">
        <v>28527.654286389745</v>
      </c>
      <c r="V6" s="164">
        <v>3.3678171048464283E-4</v>
      </c>
      <c r="W6" s="164">
        <v>0.32031779629592466</v>
      </c>
      <c r="X6" s="164">
        <v>0.5453394558968645</v>
      </c>
      <c r="Y6" s="164">
        <v>0.13400596609672616</v>
      </c>
      <c r="Z6" s="164">
        <v>1</v>
      </c>
    </row>
    <row r="7" spans="2:27" x14ac:dyDescent="0.3">
      <c r="B7" s="40" t="s">
        <v>76</v>
      </c>
      <c r="D7" s="21"/>
      <c r="M7" s="13"/>
    </row>
    <row r="8" spans="2:27" x14ac:dyDescent="0.3">
      <c r="B8" s="9"/>
      <c r="C8" s="9"/>
      <c r="D8" s="9"/>
      <c r="E8" s="9"/>
      <c r="G8" s="9"/>
      <c r="H8" s="9"/>
      <c r="I8" s="9"/>
      <c r="J8" s="9"/>
    </row>
    <row r="9" spans="2:27" x14ac:dyDescent="0.3">
      <c r="D9" s="9"/>
    </row>
    <row r="10" spans="2:27" x14ac:dyDescent="0.3">
      <c r="D10" s="9"/>
      <c r="E10" s="9"/>
      <c r="F10" s="9"/>
      <c r="G10" s="9"/>
      <c r="H10" s="9"/>
      <c r="I10" s="9"/>
      <c r="J10" s="9"/>
      <c r="K10" s="9"/>
      <c r="L10" s="9"/>
    </row>
    <row r="11" spans="2:27" x14ac:dyDescent="0.3">
      <c r="D11" s="9"/>
    </row>
    <row r="12" spans="2:27" x14ac:dyDescent="0.3">
      <c r="D12" s="9"/>
      <c r="K12" s="9"/>
      <c r="L12" s="9"/>
    </row>
    <row r="13" spans="2:27" x14ac:dyDescent="0.3">
      <c r="K13" s="9"/>
      <c r="L13" s="9"/>
    </row>
    <row r="14" spans="2:27" x14ac:dyDescent="0.3">
      <c r="K14" s="9"/>
      <c r="L14" s="9"/>
    </row>
    <row r="18" spans="4:17" x14ac:dyDescent="0.3">
      <c r="D18" s="19"/>
    </row>
    <row r="19" spans="4:17" x14ac:dyDescent="0.3">
      <c r="D19" s="19"/>
      <c r="E19" s="9"/>
      <c r="F19" s="9"/>
      <c r="G19" s="9"/>
      <c r="H19" s="9"/>
      <c r="I19" s="9"/>
      <c r="J19" s="9"/>
    </row>
    <row r="20" spans="4:17" x14ac:dyDescent="0.3">
      <c r="D20" s="19"/>
      <c r="P20" s="22"/>
      <c r="Q20" s="22"/>
    </row>
    <row r="21" spans="4:17" x14ac:dyDescent="0.3">
      <c r="D21" s="19"/>
      <c r="O21" s="22"/>
    </row>
    <row r="22" spans="4:17" x14ac:dyDescent="0.3">
      <c r="D22" s="19"/>
    </row>
    <row r="23" spans="4:17" x14ac:dyDescent="0.3">
      <c r="D23" s="19"/>
    </row>
    <row r="24" spans="4:17" x14ac:dyDescent="0.3">
      <c r="D24" s="19"/>
    </row>
    <row r="25" spans="4:17" x14ac:dyDescent="0.3">
      <c r="D25" s="19"/>
    </row>
    <row r="26" spans="4:17" x14ac:dyDescent="0.3">
      <c r="D26" s="19"/>
    </row>
    <row r="27" spans="4:17" x14ac:dyDescent="0.3">
      <c r="D27" s="19"/>
    </row>
    <row r="28" spans="4:17" x14ac:dyDescent="0.3">
      <c r="D28" s="19"/>
    </row>
    <row r="29" spans="4:17" x14ac:dyDescent="0.3">
      <c r="D29" s="19"/>
    </row>
    <row r="30" spans="4:17" x14ac:dyDescent="0.3">
      <c r="D30" s="19"/>
    </row>
  </sheetData>
  <mergeCells count="8">
    <mergeCell ref="B2:Z2"/>
    <mergeCell ref="B3:Z3"/>
    <mergeCell ref="B1:Z1"/>
    <mergeCell ref="B4:F4"/>
    <mergeCell ref="G4:K4"/>
    <mergeCell ref="L4:P4"/>
    <mergeCell ref="Q4:U4"/>
    <mergeCell ref="V4:Z4"/>
  </mergeCells>
  <pageMargins left="0.7" right="0.7" top="0.75" bottom="0.75" header="0.3" footer="0.3"/>
  <pageSetup orientation="portrait" horizontalDpi="4294967295" verticalDpi="4294967295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8F73D-C868-4A55-809A-52F66094FDB3}">
  <dimension ref="B1:J19"/>
  <sheetViews>
    <sheetView showGridLines="0" workbookViewId="0">
      <selection activeCell="D6" sqref="D6"/>
    </sheetView>
  </sheetViews>
  <sheetFormatPr defaultColWidth="9.1796875" defaultRowHeight="13" x14ac:dyDescent="0.3"/>
  <cols>
    <col min="1" max="1" width="9.1796875" style="1"/>
    <col min="2" max="2" width="11.81640625" style="1" customWidth="1"/>
    <col min="3" max="3" width="11.1796875" style="1" customWidth="1"/>
    <col min="4" max="4" width="11.7265625" style="1" customWidth="1"/>
    <col min="5" max="5" width="9" style="1" customWidth="1"/>
    <col min="6" max="6" width="10.54296875" style="1" customWidth="1"/>
    <col min="7" max="16384" width="9.1796875" style="1"/>
  </cols>
  <sheetData>
    <row r="1" spans="2:6" ht="16.5" customHeight="1" x14ac:dyDescent="0.3">
      <c r="B1" s="228" t="s">
        <v>242</v>
      </c>
      <c r="C1" s="228"/>
      <c r="D1" s="228"/>
      <c r="E1" s="228"/>
      <c r="F1" s="228"/>
    </row>
    <row r="2" spans="2:6" ht="30.75" customHeight="1" x14ac:dyDescent="0.3">
      <c r="B2" s="274" t="s">
        <v>256</v>
      </c>
      <c r="C2" s="274"/>
      <c r="D2" s="274"/>
      <c r="E2" s="274"/>
      <c r="F2" s="274"/>
    </row>
    <row r="3" spans="2:6" x14ac:dyDescent="0.3">
      <c r="B3" s="284" t="s">
        <v>229</v>
      </c>
      <c r="C3" s="284"/>
      <c r="D3" s="284"/>
      <c r="E3" s="284"/>
      <c r="F3" s="284"/>
    </row>
    <row r="4" spans="2:6" ht="24.75" customHeight="1" x14ac:dyDescent="0.3">
      <c r="B4" s="270" t="s">
        <v>0</v>
      </c>
      <c r="C4" s="271" t="s">
        <v>141</v>
      </c>
      <c r="D4" s="271"/>
      <c r="E4" s="272" t="s">
        <v>143</v>
      </c>
      <c r="F4" s="272"/>
    </row>
    <row r="5" spans="2:6" x14ac:dyDescent="0.3">
      <c r="B5" s="270"/>
      <c r="C5" s="79">
        <v>2021</v>
      </c>
      <c r="D5" s="79">
        <v>2022</v>
      </c>
      <c r="E5" s="126" t="s">
        <v>29</v>
      </c>
      <c r="F5" s="218" t="s">
        <v>30</v>
      </c>
    </row>
    <row r="6" spans="2:6" x14ac:dyDescent="0.3">
      <c r="B6" s="121" t="s">
        <v>1</v>
      </c>
      <c r="C6" s="68">
        <f>'[1]Zona Francas'!C184</f>
        <v>693</v>
      </c>
      <c r="D6" s="68">
        <f>'[1]Zona Francas'!$C$196</f>
        <v>712</v>
      </c>
      <c r="E6" s="75">
        <f t="shared" ref="E6" si="0">+(D6-C6)</f>
        <v>19</v>
      </c>
      <c r="F6" s="106">
        <f t="shared" ref="F6" si="1">+E6/C6</f>
        <v>2.7417027417027416E-2</v>
      </c>
    </row>
    <row r="7" spans="2:6" x14ac:dyDescent="0.3">
      <c r="B7" s="121" t="s">
        <v>2</v>
      </c>
      <c r="C7" s="68">
        <f>'[1]Zona Francas'!C185</f>
        <v>696</v>
      </c>
      <c r="D7" s="68"/>
      <c r="E7" s="75"/>
      <c r="F7" s="106"/>
    </row>
    <row r="8" spans="2:6" x14ac:dyDescent="0.3">
      <c r="B8" s="121" t="s">
        <v>3</v>
      </c>
      <c r="C8" s="68">
        <f>'[1]Zona Francas'!C186</f>
        <v>698</v>
      </c>
      <c r="D8" s="68"/>
      <c r="E8" s="75"/>
      <c r="F8" s="106"/>
    </row>
    <row r="9" spans="2:6" x14ac:dyDescent="0.3">
      <c r="B9" s="121" t="s">
        <v>4</v>
      </c>
      <c r="C9" s="68">
        <f>'[1]Zona Francas'!C187</f>
        <v>700</v>
      </c>
      <c r="D9" s="68"/>
      <c r="E9" s="75"/>
      <c r="F9" s="106"/>
    </row>
    <row r="10" spans="2:6" x14ac:dyDescent="0.3">
      <c r="B10" s="121" t="s">
        <v>5</v>
      </c>
      <c r="C10" s="68">
        <f>'[1]Zona Francas'!C188</f>
        <v>701</v>
      </c>
      <c r="D10" s="68"/>
      <c r="E10" s="75"/>
      <c r="F10" s="106"/>
    </row>
    <row r="11" spans="2:6" x14ac:dyDescent="0.3">
      <c r="B11" s="121" t="s">
        <v>6</v>
      </c>
      <c r="C11" s="68">
        <f>'[1]Zona Francas'!C189</f>
        <v>705</v>
      </c>
      <c r="D11" s="127"/>
      <c r="E11" s="75"/>
      <c r="F11" s="134"/>
    </row>
    <row r="12" spans="2:6" x14ac:dyDescent="0.3">
      <c r="B12" s="121" t="s">
        <v>7</v>
      </c>
      <c r="C12" s="68">
        <f>'[1]Zona Francas'!C190</f>
        <v>708</v>
      </c>
      <c r="D12" s="127"/>
      <c r="E12" s="75"/>
      <c r="F12" s="134"/>
    </row>
    <row r="13" spans="2:6" x14ac:dyDescent="0.3">
      <c r="B13" s="121" t="s">
        <v>8</v>
      </c>
      <c r="C13" s="68">
        <f>'[1]Zona Francas'!C191</f>
        <v>716</v>
      </c>
      <c r="D13" s="127"/>
      <c r="E13" s="75"/>
      <c r="F13" s="134"/>
    </row>
    <row r="14" spans="2:6" x14ac:dyDescent="0.3">
      <c r="B14" s="121" t="s">
        <v>9</v>
      </c>
      <c r="C14" s="68">
        <f>'[1]Zona Francas'!C192</f>
        <v>719</v>
      </c>
      <c r="D14" s="127"/>
      <c r="E14" s="75"/>
      <c r="F14" s="134"/>
    </row>
    <row r="15" spans="2:6" x14ac:dyDescent="0.3">
      <c r="B15" s="121" t="s">
        <v>10</v>
      </c>
      <c r="C15" s="68">
        <f>'[1]Zona Francas'!C193</f>
        <v>720</v>
      </c>
      <c r="D15" s="127"/>
      <c r="E15" s="75"/>
      <c r="F15" s="134"/>
    </row>
    <row r="16" spans="2:6" x14ac:dyDescent="0.3">
      <c r="B16" s="121" t="s">
        <v>11</v>
      </c>
      <c r="C16" s="68">
        <f>'[1]Zona Francas'!C194</f>
        <v>715</v>
      </c>
      <c r="D16" s="127"/>
      <c r="E16" s="75"/>
      <c r="F16" s="134"/>
    </row>
    <row r="17" spans="2:10" x14ac:dyDescent="0.3">
      <c r="B17" s="121" t="s">
        <v>12</v>
      </c>
      <c r="C17" s="68">
        <f>'[1]Zona Francas'!C195</f>
        <v>718</v>
      </c>
      <c r="D17" s="127"/>
      <c r="E17" s="75"/>
      <c r="F17" s="134"/>
    </row>
    <row r="18" spans="2:10" ht="43.5" customHeight="1" x14ac:dyDescent="0.3">
      <c r="B18" s="226" t="s">
        <v>204</v>
      </c>
      <c r="C18" s="226"/>
      <c r="D18" s="226"/>
      <c r="E18" s="226"/>
      <c r="F18" s="226"/>
      <c r="G18" s="176"/>
      <c r="H18" s="176"/>
      <c r="I18" s="176"/>
      <c r="J18" s="176"/>
    </row>
    <row r="19" spans="2:10" ht="30" customHeight="1" x14ac:dyDescent="0.3">
      <c r="B19" s="227" t="s">
        <v>76</v>
      </c>
      <c r="C19" s="227"/>
      <c r="D19" s="227"/>
      <c r="E19" s="227"/>
      <c r="F19" s="227"/>
      <c r="G19" s="176"/>
      <c r="H19" s="176"/>
      <c r="I19" s="176"/>
      <c r="J19" s="176"/>
    </row>
  </sheetData>
  <mergeCells count="8">
    <mergeCell ref="B18:F18"/>
    <mergeCell ref="B19:F19"/>
    <mergeCell ref="B1:F1"/>
    <mergeCell ref="B2:F2"/>
    <mergeCell ref="B3:F3"/>
    <mergeCell ref="B4:B5"/>
    <mergeCell ref="C4:D4"/>
    <mergeCell ref="E4:F4"/>
  </mergeCells>
  <pageMargins left="0.7" right="0.7" top="0.75" bottom="0.75" header="0.3" footer="0.3"/>
  <pageSetup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76A54-F905-40D3-8492-C2A3607117F8}">
  <dimension ref="B1:F29"/>
  <sheetViews>
    <sheetView showGridLines="0" workbookViewId="0">
      <selection activeCell="B5" sqref="B5:D27"/>
    </sheetView>
  </sheetViews>
  <sheetFormatPr defaultColWidth="9.1796875" defaultRowHeight="13" x14ac:dyDescent="0.3"/>
  <cols>
    <col min="1" max="1" width="9.1796875" style="1"/>
    <col min="2" max="2" width="26.1796875" style="1" customWidth="1"/>
    <col min="3" max="3" width="9.7265625" style="1" bestFit="1" customWidth="1"/>
    <col min="4" max="4" width="14" style="7" bestFit="1" customWidth="1"/>
    <col min="5" max="16384" width="9.1796875" style="1"/>
  </cols>
  <sheetData>
    <row r="1" spans="2:6" x14ac:dyDescent="0.3">
      <c r="B1" s="250" t="s">
        <v>243</v>
      </c>
      <c r="C1" s="250"/>
      <c r="D1" s="250"/>
    </row>
    <row r="2" spans="2:6" ht="28.5" customHeight="1" x14ac:dyDescent="0.3">
      <c r="B2" s="249" t="s">
        <v>259</v>
      </c>
      <c r="C2" s="249"/>
      <c r="D2" s="249"/>
    </row>
    <row r="3" spans="2:6" x14ac:dyDescent="0.3">
      <c r="B3" s="241" t="s">
        <v>230</v>
      </c>
      <c r="C3" s="241"/>
      <c r="D3" s="241"/>
      <c r="E3" s="220"/>
      <c r="F3" s="220"/>
    </row>
    <row r="4" spans="2:6" ht="21" x14ac:dyDescent="0.3">
      <c r="B4" s="168" t="s">
        <v>15</v>
      </c>
      <c r="C4" s="78" t="s">
        <v>145</v>
      </c>
      <c r="D4" s="66" t="s">
        <v>146</v>
      </c>
    </row>
    <row r="5" spans="2:6" x14ac:dyDescent="0.3">
      <c r="B5" s="121" t="str">
        <f>'[1]Zona Francas'!B205</f>
        <v>SANTIAGO DE LOS CABALLEROS</v>
      </c>
      <c r="C5" s="68">
        <f>'[1]Zona Francas'!C205</f>
        <v>282</v>
      </c>
      <c r="D5" s="98">
        <f>'[1]Zona Francas'!D205</f>
        <v>0.3960674157303371</v>
      </c>
    </row>
    <row r="6" spans="2:6" x14ac:dyDescent="0.3">
      <c r="B6" s="121" t="str">
        <f>'[1]Zona Francas'!B206</f>
        <v>SANTO DOMINGO</v>
      </c>
      <c r="C6" s="68">
        <f>'[1]Zona Francas'!C206</f>
        <v>126</v>
      </c>
      <c r="D6" s="98">
        <f>'[1]Zona Francas'!D206</f>
        <v>0.17696629213483145</v>
      </c>
    </row>
    <row r="7" spans="2:6" x14ac:dyDescent="0.3">
      <c r="B7" s="121" t="str">
        <f>'[1]Zona Francas'!B207</f>
        <v>DISTRITO NACIONAL</v>
      </c>
      <c r="C7" s="68">
        <f>'[1]Zona Francas'!C207</f>
        <v>96</v>
      </c>
      <c r="D7" s="98">
        <f>'[1]Zona Francas'!D207</f>
        <v>0.1348314606741573</v>
      </c>
    </row>
    <row r="8" spans="2:6" x14ac:dyDescent="0.3">
      <c r="B8" s="121" t="str">
        <f>'[1]Zona Francas'!B208</f>
        <v>SAN CRISTOBAL</v>
      </c>
      <c r="C8" s="68">
        <f>'[1]Zona Francas'!C208</f>
        <v>56</v>
      </c>
      <c r="D8" s="98">
        <f>'[1]Zona Francas'!D208</f>
        <v>7.8651685393258425E-2</v>
      </c>
    </row>
    <row r="9" spans="2:6" x14ac:dyDescent="0.3">
      <c r="B9" s="121" t="str">
        <f>'[1]Zona Francas'!B209</f>
        <v>SAN PEDRO DE MACORIS</v>
      </c>
      <c r="C9" s="68">
        <f>'[1]Zona Francas'!C209</f>
        <v>45</v>
      </c>
      <c r="D9" s="98">
        <f>'[1]Zona Francas'!D209</f>
        <v>6.3202247191011238E-2</v>
      </c>
    </row>
    <row r="10" spans="2:6" x14ac:dyDescent="0.3">
      <c r="B10" s="121" t="str">
        <f>'[1]Zona Francas'!B210</f>
        <v>LA VEGA</v>
      </c>
      <c r="C10" s="68">
        <f>'[1]Zona Francas'!C210</f>
        <v>31</v>
      </c>
      <c r="D10" s="98">
        <f>'[1]Zona Francas'!D210</f>
        <v>4.3539325842696631E-2</v>
      </c>
    </row>
    <row r="11" spans="2:6" x14ac:dyDescent="0.3">
      <c r="B11" s="121" t="str">
        <f>'[1]Zona Francas'!B211</f>
        <v>LA ROMANA</v>
      </c>
      <c r="C11" s="68">
        <f>'[1]Zona Francas'!C211</f>
        <v>14</v>
      </c>
      <c r="D11" s="98">
        <f>'[1]Zona Francas'!D211</f>
        <v>1.9662921348314606E-2</v>
      </c>
    </row>
    <row r="12" spans="2:6" x14ac:dyDescent="0.3">
      <c r="B12" s="121" t="str">
        <f>'[1]Zona Francas'!B212</f>
        <v>PUERTO PLATA</v>
      </c>
      <c r="C12" s="68">
        <f>'[1]Zona Francas'!C212</f>
        <v>12</v>
      </c>
      <c r="D12" s="98">
        <f>'[1]Zona Francas'!D212</f>
        <v>1.6853932584269662E-2</v>
      </c>
    </row>
    <row r="13" spans="2:6" x14ac:dyDescent="0.3">
      <c r="B13" s="121" t="str">
        <f>'[1]Zona Francas'!B213</f>
        <v>ESPAILLAT</v>
      </c>
      <c r="C13" s="68">
        <f>'[1]Zona Francas'!C213</f>
        <v>9</v>
      </c>
      <c r="D13" s="98">
        <f>'[1]Zona Francas'!D213</f>
        <v>1.2640449438202247E-2</v>
      </c>
    </row>
    <row r="14" spans="2:6" x14ac:dyDescent="0.3">
      <c r="B14" s="121" t="str">
        <f>'[1]Zona Francas'!B214</f>
        <v>PERAVIA</v>
      </c>
      <c r="C14" s="68">
        <f>'[1]Zona Francas'!C214</f>
        <v>8</v>
      </c>
      <c r="D14" s="98">
        <f>'[1]Zona Francas'!D214</f>
        <v>1.1235955056179775E-2</v>
      </c>
    </row>
    <row r="15" spans="2:6" x14ac:dyDescent="0.3">
      <c r="B15" s="121" t="str">
        <f>'[1]Zona Francas'!B215</f>
        <v>VALVERDE</v>
      </c>
      <c r="C15" s="68">
        <f>'[1]Zona Francas'!C215</f>
        <v>7</v>
      </c>
      <c r="D15" s="98">
        <f>'[1]Zona Francas'!D215</f>
        <v>9.8314606741573031E-3</v>
      </c>
    </row>
    <row r="16" spans="2:6" x14ac:dyDescent="0.3">
      <c r="B16" s="121" t="str">
        <f>'[1]Zona Francas'!B216</f>
        <v>BARAHONA</v>
      </c>
      <c r="C16" s="68">
        <f>'[1]Zona Francas'!C216</f>
        <v>5</v>
      </c>
      <c r="D16" s="98">
        <f>'[1]Zona Francas'!D216</f>
        <v>7.0224719101123594E-3</v>
      </c>
    </row>
    <row r="17" spans="2:4" x14ac:dyDescent="0.3">
      <c r="B17" s="121" t="str">
        <f>'[1]Zona Francas'!B217</f>
        <v>ALTAGRACIA</v>
      </c>
      <c r="C17" s="68">
        <f>'[1]Zona Francas'!C217</f>
        <v>5</v>
      </c>
      <c r="D17" s="98">
        <f>'[1]Zona Francas'!D217</f>
        <v>7.0224719101123594E-3</v>
      </c>
    </row>
    <row r="18" spans="2:4" x14ac:dyDescent="0.3">
      <c r="B18" s="121" t="str">
        <f>'[1]Zona Francas'!B218</f>
        <v>MONSENOR NOUEL</v>
      </c>
      <c r="C18" s="68">
        <f>'[1]Zona Francas'!C218</f>
        <v>4</v>
      </c>
      <c r="D18" s="98">
        <f>'[1]Zona Francas'!D218</f>
        <v>5.6179775280898875E-3</v>
      </c>
    </row>
    <row r="19" spans="2:4" x14ac:dyDescent="0.3">
      <c r="B19" s="121" t="str">
        <f>'[1]Zona Francas'!B219</f>
        <v>DUARTE</v>
      </c>
      <c r="C19" s="68">
        <f>'[1]Zona Francas'!C219</f>
        <v>4</v>
      </c>
      <c r="D19" s="98">
        <f>'[1]Zona Francas'!D219</f>
        <v>5.6179775280898875E-3</v>
      </c>
    </row>
    <row r="20" spans="2:4" x14ac:dyDescent="0.3">
      <c r="B20" s="121" t="str">
        <f>'[1]Zona Francas'!B220</f>
        <v>MARIA TRINIDAD SANCHEZ</v>
      </c>
      <c r="C20" s="68">
        <f>'[1]Zona Francas'!C220</f>
        <v>2</v>
      </c>
      <c r="D20" s="98">
        <f>'[1]Zona Francas'!D220</f>
        <v>2.8089887640449437E-3</v>
      </c>
    </row>
    <row r="21" spans="2:4" x14ac:dyDescent="0.3">
      <c r="B21" s="121" t="str">
        <f>'[1]Zona Francas'!B221</f>
        <v>PEDERNALES</v>
      </c>
      <c r="C21" s="68">
        <f>'[1]Zona Francas'!C221</f>
        <v>1</v>
      </c>
      <c r="D21" s="98">
        <f>'[1]Zona Francas'!D221</f>
        <v>1.4044943820224719E-3</v>
      </c>
    </row>
    <row r="22" spans="2:4" x14ac:dyDescent="0.3">
      <c r="B22" s="121" t="str">
        <f>'[1]Zona Francas'!B222</f>
        <v>HERMANAS MIRABAL</v>
      </c>
      <c r="C22" s="68">
        <f>'[1]Zona Francas'!C222</f>
        <v>1</v>
      </c>
      <c r="D22" s="98">
        <f>'[1]Zona Francas'!D222</f>
        <v>1.4044943820224719E-3</v>
      </c>
    </row>
    <row r="23" spans="2:4" x14ac:dyDescent="0.3">
      <c r="B23" s="121" t="str">
        <f>'[1]Zona Francas'!B223</f>
        <v>HATO MAYOR</v>
      </c>
      <c r="C23" s="68">
        <f>'[1]Zona Francas'!C223</f>
        <v>1</v>
      </c>
      <c r="D23" s="98">
        <f>'[1]Zona Francas'!D223</f>
        <v>1.4044943820224719E-3</v>
      </c>
    </row>
    <row r="24" spans="2:4" x14ac:dyDescent="0.3">
      <c r="B24" s="121" t="str">
        <f>'[1]Zona Francas'!B224</f>
        <v>SAN JUAN DE LA MAGUANA</v>
      </c>
      <c r="C24" s="68">
        <f>'[1]Zona Francas'!C224</f>
        <v>1</v>
      </c>
      <c r="D24" s="98">
        <f>'[1]Zona Francas'!D224</f>
        <v>1.4044943820224719E-3</v>
      </c>
    </row>
    <row r="25" spans="2:4" x14ac:dyDescent="0.3">
      <c r="B25" s="121" t="str">
        <f>'[1]Zona Francas'!B225</f>
        <v>EL SEYBO</v>
      </c>
      <c r="C25" s="68">
        <f>'[1]Zona Francas'!C225</f>
        <v>1</v>
      </c>
      <c r="D25" s="98">
        <f>'[1]Zona Francas'!D225</f>
        <v>1.4044943820224719E-3</v>
      </c>
    </row>
    <row r="26" spans="2:4" x14ac:dyDescent="0.3">
      <c r="B26" s="121" t="str">
        <f>'[1]Zona Francas'!B226</f>
        <v>MONTE PLATA</v>
      </c>
      <c r="C26" s="68">
        <f>'[1]Zona Francas'!C226</f>
        <v>1</v>
      </c>
      <c r="D26" s="98">
        <f>'[1]Zona Francas'!D226</f>
        <v>1.4044943820224719E-3</v>
      </c>
    </row>
    <row r="27" spans="2:4" x14ac:dyDescent="0.3">
      <c r="B27" s="123" t="str">
        <f>'[1]Zona Francas'!B227</f>
        <v xml:space="preserve">Total  </v>
      </c>
      <c r="C27" s="82">
        <f>'[1]Zona Francas'!C227</f>
        <v>712</v>
      </c>
      <c r="D27" s="96">
        <f>'[1]Zona Francas'!D227</f>
        <v>1</v>
      </c>
    </row>
    <row r="28" spans="2:4" ht="24" customHeight="1" x14ac:dyDescent="0.3">
      <c r="B28" s="226" t="s">
        <v>58</v>
      </c>
      <c r="C28" s="226"/>
      <c r="D28" s="226"/>
    </row>
    <row r="29" spans="2:4" ht="20.25" customHeight="1" x14ac:dyDescent="0.3">
      <c r="B29" s="227" t="s">
        <v>76</v>
      </c>
      <c r="C29" s="227"/>
      <c r="D29" s="227"/>
    </row>
  </sheetData>
  <mergeCells count="5">
    <mergeCell ref="B1:D1"/>
    <mergeCell ref="B2:D2"/>
    <mergeCell ref="B3:D3"/>
    <mergeCell ref="B28:D28"/>
    <mergeCell ref="B29:D29"/>
  </mergeCells>
  <pageMargins left="0.7" right="0.7" top="0.75" bottom="0.75" header="0.3" footer="0.3"/>
  <pageSetup orientation="portrait" horizontalDpi="4294967295" verticalDpi="4294967295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05EBB-B7FF-4AD1-AD57-3E9731FADAC4}">
  <dimension ref="B1:L9"/>
  <sheetViews>
    <sheetView showGridLines="0" workbookViewId="0">
      <selection activeCell="K6" sqref="K6"/>
    </sheetView>
  </sheetViews>
  <sheetFormatPr defaultColWidth="9.1796875" defaultRowHeight="13" x14ac:dyDescent="0.3"/>
  <cols>
    <col min="1" max="1" width="9.1796875" style="1"/>
    <col min="2" max="2" width="8.54296875" style="1" customWidth="1"/>
    <col min="3" max="3" width="8.26953125" style="1" bestFit="1" customWidth="1"/>
    <col min="4" max="4" width="8.7265625" style="1" bestFit="1" customWidth="1"/>
    <col min="5" max="5" width="8.54296875" style="1" bestFit="1" customWidth="1"/>
    <col min="6" max="6" width="10.453125" style="1" customWidth="1"/>
    <col min="7" max="7" width="8.54296875" style="1" customWidth="1"/>
    <col min="8" max="8" width="8.26953125" style="1" bestFit="1" customWidth="1"/>
    <col min="9" max="9" width="8.7265625" style="1" bestFit="1" customWidth="1"/>
    <col min="10" max="10" width="8.54296875" style="1" bestFit="1" customWidth="1"/>
    <col min="11" max="11" width="6.81640625" style="1" bestFit="1" customWidth="1"/>
    <col min="12" max="12" width="7.54296875" style="1" bestFit="1" customWidth="1"/>
    <col min="13" max="16384" width="9.1796875" style="1"/>
  </cols>
  <sheetData>
    <row r="1" spans="2:12" x14ac:dyDescent="0.3">
      <c r="B1" s="250" t="s">
        <v>244</v>
      </c>
      <c r="C1" s="250"/>
      <c r="D1" s="250"/>
      <c r="E1" s="250"/>
      <c r="F1" s="250"/>
      <c r="G1" s="250"/>
      <c r="H1" s="250"/>
      <c r="I1" s="250"/>
      <c r="J1" s="250"/>
      <c r="K1" s="250"/>
      <c r="L1" s="3"/>
    </row>
    <row r="2" spans="2:12" x14ac:dyDescent="0.3">
      <c r="B2" s="250" t="s">
        <v>258</v>
      </c>
      <c r="C2" s="250"/>
      <c r="D2" s="250"/>
      <c r="E2" s="250"/>
      <c r="F2" s="250"/>
      <c r="G2" s="250"/>
      <c r="H2" s="250"/>
      <c r="I2" s="250"/>
      <c r="J2" s="250"/>
      <c r="K2" s="250"/>
      <c r="L2" s="3"/>
    </row>
    <row r="3" spans="2:12" x14ac:dyDescent="0.3">
      <c r="B3" s="305" t="s">
        <v>230</v>
      </c>
      <c r="C3" s="305"/>
      <c r="D3" s="305"/>
      <c r="E3" s="305"/>
      <c r="F3" s="305"/>
      <c r="G3" s="305"/>
      <c r="H3" s="305"/>
      <c r="I3" s="305"/>
      <c r="J3" s="305"/>
      <c r="K3" s="305"/>
      <c r="L3" s="223"/>
    </row>
    <row r="4" spans="2:12" x14ac:dyDescent="0.3">
      <c r="B4" s="242" t="s">
        <v>148</v>
      </c>
      <c r="C4" s="243"/>
      <c r="D4" s="243"/>
      <c r="E4" s="243"/>
      <c r="F4" s="244"/>
      <c r="G4" s="252" t="s">
        <v>147</v>
      </c>
      <c r="H4" s="252"/>
      <c r="I4" s="252"/>
      <c r="J4" s="252"/>
      <c r="K4" s="252"/>
    </row>
    <row r="5" spans="2:12" ht="21" x14ac:dyDescent="0.3">
      <c r="B5" s="78" t="s">
        <v>73</v>
      </c>
      <c r="C5" s="78" t="s">
        <v>74</v>
      </c>
      <c r="D5" s="78" t="s">
        <v>75</v>
      </c>
      <c r="E5" s="78" t="s">
        <v>125</v>
      </c>
      <c r="F5" s="79" t="s">
        <v>16</v>
      </c>
      <c r="G5" s="219" t="s">
        <v>73</v>
      </c>
      <c r="H5" s="219" t="s">
        <v>74</v>
      </c>
      <c r="I5" s="219" t="s">
        <v>75</v>
      </c>
      <c r="J5" s="219" t="s">
        <v>125</v>
      </c>
      <c r="K5" s="219" t="s">
        <v>16</v>
      </c>
    </row>
    <row r="6" spans="2:12" x14ac:dyDescent="0.3">
      <c r="B6" s="68">
        <f>'[1]Zona Francas'!C237</f>
        <v>171</v>
      </c>
      <c r="C6" s="68">
        <f>'[1]Zona Francas'!D237</f>
        <v>184</v>
      </c>
      <c r="D6" s="68">
        <f>'[1]Zona Francas'!E237</f>
        <v>143</v>
      </c>
      <c r="E6" s="68">
        <f>'[1]Zona Francas'!F237</f>
        <v>214</v>
      </c>
      <c r="F6" s="68">
        <f>'[1]Zona Francas'!$K$237</f>
        <v>712</v>
      </c>
      <c r="G6" s="98">
        <f>'[1]Zona Francas'!G237</f>
        <v>0.2401685393258427</v>
      </c>
      <c r="H6" s="98">
        <f>'[1]Zona Francas'!H237</f>
        <v>0.25842696629213485</v>
      </c>
      <c r="I6" s="98">
        <f>'[1]Zona Francas'!I237</f>
        <v>0.20084269662921347</v>
      </c>
      <c r="J6" s="98">
        <f>'[1]Zona Francas'!J237</f>
        <v>0.300561797752809</v>
      </c>
      <c r="K6" s="98">
        <f>'[1]Zona Francas'!$L$237</f>
        <v>1</v>
      </c>
    </row>
    <row r="7" spans="2:12" x14ac:dyDescent="0.3">
      <c r="B7" s="40" t="s">
        <v>76</v>
      </c>
      <c r="C7" s="9"/>
      <c r="D7" s="9"/>
    </row>
    <row r="8" spans="2:12" x14ac:dyDescent="0.3">
      <c r="C8" s="24"/>
    </row>
    <row r="9" spans="2:12" x14ac:dyDescent="0.3">
      <c r="C9" s="9"/>
      <c r="D9" s="9"/>
      <c r="E9" s="9"/>
      <c r="F9" s="9"/>
    </row>
  </sheetData>
  <mergeCells count="5">
    <mergeCell ref="B1:K1"/>
    <mergeCell ref="B2:K2"/>
    <mergeCell ref="B3:K3"/>
    <mergeCell ref="B4:F4"/>
    <mergeCell ref="G4:K4"/>
  </mergeCells>
  <pageMargins left="0.7" right="0.7" top="0.75" bottom="0.75" header="0.3" footer="0.3"/>
  <pageSetup orientation="portrait" horizontalDpi="4294967295" verticalDpi="4294967295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99A48-77E5-4206-AC22-0303AA99C152}">
  <dimension ref="B1:D22"/>
  <sheetViews>
    <sheetView showGridLines="0" workbookViewId="0">
      <selection activeCell="D30" sqref="D30"/>
    </sheetView>
  </sheetViews>
  <sheetFormatPr defaultColWidth="9.1796875" defaultRowHeight="13" x14ac:dyDescent="0.3"/>
  <cols>
    <col min="1" max="1" width="9.1796875" style="1"/>
    <col min="2" max="2" width="36.1796875" style="1" customWidth="1"/>
    <col min="3" max="3" width="20.81640625" style="1" customWidth="1"/>
    <col min="4" max="4" width="33" style="1" customWidth="1"/>
    <col min="5" max="16384" width="9.1796875" style="1"/>
  </cols>
  <sheetData>
    <row r="1" spans="2:4" x14ac:dyDescent="0.3">
      <c r="B1" s="250" t="s">
        <v>245</v>
      </c>
      <c r="C1" s="250"/>
      <c r="D1" s="250"/>
    </row>
    <row r="2" spans="2:4" x14ac:dyDescent="0.3">
      <c r="B2" s="250" t="s">
        <v>257</v>
      </c>
      <c r="C2" s="250"/>
      <c r="D2" s="250"/>
    </row>
    <row r="3" spans="2:4" x14ac:dyDescent="0.3">
      <c r="B3" s="305" t="s">
        <v>230</v>
      </c>
      <c r="C3" s="305"/>
      <c r="D3" s="305"/>
    </row>
    <row r="4" spans="2:4" x14ac:dyDescent="0.3">
      <c r="B4" s="224" t="s">
        <v>132</v>
      </c>
      <c r="C4" s="197" t="s">
        <v>141</v>
      </c>
      <c r="D4" s="198" t="s">
        <v>144</v>
      </c>
    </row>
    <row r="5" spans="2:4" x14ac:dyDescent="0.3">
      <c r="B5" s="101" t="str">
        <f>'[1]Zona Francas'!B246</f>
        <v>Servicios</v>
      </c>
      <c r="C5" s="130">
        <f>'[1]Zona Francas'!C246</f>
        <v>282</v>
      </c>
      <c r="D5" s="131">
        <f>'[1]Zona Francas'!D246</f>
        <v>0.3960674157303371</v>
      </c>
    </row>
    <row r="6" spans="2:4" x14ac:dyDescent="0.3">
      <c r="B6" s="121" t="str">
        <f>'[1]Zona Francas'!B247</f>
        <v>Comercio</v>
      </c>
      <c r="C6" s="68">
        <f>'[1]Zona Francas'!C247</f>
        <v>89</v>
      </c>
      <c r="D6" s="98">
        <f>'[1]Zona Francas'!D247</f>
        <v>0.125</v>
      </c>
    </row>
    <row r="7" spans="2:4" x14ac:dyDescent="0.3">
      <c r="B7" s="121" t="str">
        <f>'[1]Zona Francas'!B248</f>
        <v>Comunicaciones</v>
      </c>
      <c r="C7" s="68">
        <f>'[1]Zona Francas'!C248</f>
        <v>61</v>
      </c>
      <c r="D7" s="98">
        <f>'[1]Zona Francas'!D248</f>
        <v>8.5674157303370788E-2</v>
      </c>
    </row>
    <row r="8" spans="2:4" x14ac:dyDescent="0.3">
      <c r="B8" s="121" t="str">
        <f>'[1]Zona Francas'!B249</f>
        <v>Otros Servicios</v>
      </c>
      <c r="C8" s="68">
        <f>'[1]Zona Francas'!C249</f>
        <v>41</v>
      </c>
      <c r="D8" s="98">
        <f>'[1]Zona Francas'!D249</f>
        <v>5.758426966292135E-2</v>
      </c>
    </row>
    <row r="9" spans="2:4" x14ac:dyDescent="0.3">
      <c r="B9" s="121" t="str">
        <f>'[1]Zona Francas'!B250</f>
        <v>Alquiler de Viviendas</v>
      </c>
      <c r="C9" s="68">
        <f>'[1]Zona Francas'!C250</f>
        <v>40</v>
      </c>
      <c r="D9" s="98">
        <f>'[1]Zona Francas'!D250</f>
        <v>5.6179775280898875E-2</v>
      </c>
    </row>
    <row r="10" spans="2:4" x14ac:dyDescent="0.3">
      <c r="B10" s="121" t="str">
        <f>'[1]Zona Francas'!B251</f>
        <v>Transporte y Almacenamiento</v>
      </c>
      <c r="C10" s="68">
        <f>'[1]Zona Francas'!C251</f>
        <v>37</v>
      </c>
      <c r="D10" s="98">
        <f>'[1]Zona Francas'!D251</f>
        <v>5.1966292134831463E-2</v>
      </c>
    </row>
    <row r="11" spans="2:4" x14ac:dyDescent="0.3">
      <c r="B11" s="121" t="str">
        <f>'[1]Zona Francas'!B252</f>
        <v>Hoteles, Bares y Restaurantes</v>
      </c>
      <c r="C11" s="68">
        <f>'[1]Zona Francas'!C252</f>
        <v>9</v>
      </c>
      <c r="D11" s="98">
        <f>'[1]Zona Francas'!D252</f>
        <v>1.2640449438202247E-2</v>
      </c>
    </row>
    <row r="12" spans="2:4" x14ac:dyDescent="0.3">
      <c r="B12" s="121" t="str">
        <f>'[1]Zona Francas'!B253</f>
        <v>Electricidad, Gas y Agua</v>
      </c>
      <c r="C12" s="68">
        <f>'[1]Zona Francas'!C253</f>
        <v>2</v>
      </c>
      <c r="D12" s="98">
        <f>'[1]Zona Francas'!D253</f>
        <v>2.8089887640449437E-3</v>
      </c>
    </row>
    <row r="13" spans="2:4" x14ac:dyDescent="0.3">
      <c r="B13" s="121" t="str">
        <f>'[1]Zona Francas'!B254</f>
        <v>Intermediación Financiera, Seguros y Otras</v>
      </c>
      <c r="C13" s="68">
        <f>'[1]Zona Francas'!C254</f>
        <v>2</v>
      </c>
      <c r="D13" s="98">
        <f>'[1]Zona Francas'!D254</f>
        <v>2.8089887640449437E-3</v>
      </c>
    </row>
    <row r="14" spans="2:4" x14ac:dyDescent="0.3">
      <c r="B14" s="121" t="str">
        <f>'[1]Zona Francas'!B255</f>
        <v>Servicios de Enseñanza</v>
      </c>
      <c r="C14" s="132">
        <f>'[1]Zona Francas'!C255</f>
        <v>1</v>
      </c>
      <c r="D14" s="98">
        <f>'[1]Zona Francas'!D255</f>
        <v>1.4044943820224719E-3</v>
      </c>
    </row>
    <row r="15" spans="2:4" x14ac:dyDescent="0.3">
      <c r="B15" s="101" t="str">
        <f>'[1]Zona Francas'!B256</f>
        <v>Industrias</v>
      </c>
      <c r="C15" s="130">
        <f>'[1]Zona Francas'!C256</f>
        <v>408</v>
      </c>
      <c r="D15" s="131">
        <f>'[1]Zona Francas'!D256</f>
        <v>0.5730337078651685</v>
      </c>
    </row>
    <row r="16" spans="2:4" x14ac:dyDescent="0.3">
      <c r="B16" s="121" t="str">
        <f>'[1]Zona Francas'!B257</f>
        <v>Manufactura</v>
      </c>
      <c r="C16" s="132">
        <f>'[1]Zona Francas'!C257</f>
        <v>400</v>
      </c>
      <c r="D16" s="98">
        <f>'[1]Zona Francas'!D257</f>
        <v>0.5617977528089888</v>
      </c>
    </row>
    <row r="17" spans="2:4" x14ac:dyDescent="0.3">
      <c r="B17" s="121" t="str">
        <f>'[1]Zona Francas'!B258</f>
        <v>Construcción</v>
      </c>
      <c r="C17" s="132">
        <f>'[1]Zona Francas'!C258</f>
        <v>8</v>
      </c>
      <c r="D17" s="98">
        <f>'[1]Zona Francas'!D258</f>
        <v>1.1235955056179775E-2</v>
      </c>
    </row>
    <row r="18" spans="2:4" x14ac:dyDescent="0.3">
      <c r="B18" s="101" t="str">
        <f>'[1]Zona Francas'!B259</f>
        <v>Agropecuaria</v>
      </c>
      <c r="C18" s="130">
        <f>'[1]Zona Francas'!C259</f>
        <v>22</v>
      </c>
      <c r="D18" s="131">
        <f>'[1]Zona Francas'!D259</f>
        <v>3.0898876404494381E-2</v>
      </c>
    </row>
    <row r="19" spans="2:4" x14ac:dyDescent="0.3">
      <c r="B19" s="121" t="str">
        <f>'[1]Zona Francas'!B260</f>
        <v>Cultivos Tradicionales</v>
      </c>
      <c r="C19" s="68">
        <f>'[1]Zona Francas'!C260</f>
        <v>20</v>
      </c>
      <c r="D19" s="98">
        <f>'[1]Zona Francas'!D260</f>
        <v>2.8089887640449437E-2</v>
      </c>
    </row>
    <row r="20" spans="2:4" x14ac:dyDescent="0.3">
      <c r="B20" s="121" t="str">
        <f>'[1]Zona Francas'!B261</f>
        <v>Servicios Agropecuarios</v>
      </c>
      <c r="C20" s="132">
        <f>'[1]Zona Francas'!C261</f>
        <v>2</v>
      </c>
      <c r="D20" s="98">
        <f>'[1]Zona Francas'!D261</f>
        <v>2.8089887640449437E-3</v>
      </c>
    </row>
    <row r="21" spans="2:4" x14ac:dyDescent="0.3">
      <c r="B21" s="101" t="str">
        <f>'[1]Zona Francas'!B262</f>
        <v xml:space="preserve">Total </v>
      </c>
      <c r="C21" s="130">
        <f>'[1]Zona Francas'!C262</f>
        <v>712</v>
      </c>
      <c r="D21" s="131">
        <f>'[1]Zona Francas'!D262</f>
        <v>1</v>
      </c>
    </row>
    <row r="22" spans="2:4" x14ac:dyDescent="0.3">
      <c r="B22" s="40" t="s">
        <v>76</v>
      </c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71641-8576-46A6-891E-5A4F46D2F29C}">
  <dimension ref="B1:U13"/>
  <sheetViews>
    <sheetView showGridLines="0" workbookViewId="0">
      <selection sqref="A1:XFD1048576"/>
    </sheetView>
  </sheetViews>
  <sheetFormatPr defaultColWidth="9.1796875" defaultRowHeight="13" x14ac:dyDescent="0.3"/>
  <cols>
    <col min="1" max="1" width="9.1796875" style="1"/>
    <col min="2" max="2" width="19.1796875" style="1" customWidth="1"/>
    <col min="3" max="3" width="8" style="1" customWidth="1"/>
    <col min="4" max="4" width="6.54296875" style="1" bestFit="1" customWidth="1"/>
    <col min="5" max="5" width="8.1796875" style="1" customWidth="1"/>
    <col min="6" max="6" width="7.7265625" style="1" bestFit="1" customWidth="1"/>
    <col min="7" max="7" width="7.81640625" style="1" bestFit="1" customWidth="1"/>
    <col min="8" max="8" width="9.81640625" style="1" hidden="1" customWidth="1"/>
    <col min="9" max="9" width="11.7265625" style="1" hidden="1" customWidth="1"/>
    <col min="10" max="10" width="13.1796875" style="1" hidden="1" customWidth="1"/>
    <col min="11" max="11" width="12.1796875" style="1" hidden="1" customWidth="1"/>
    <col min="12" max="12" width="13.1796875" style="1" hidden="1" customWidth="1"/>
    <col min="13" max="13" width="7.7265625" style="1" bestFit="1" customWidth="1"/>
    <col min="14" max="14" width="7" style="1" bestFit="1" customWidth="1"/>
    <col min="15" max="17" width="7.81640625" style="1" bestFit="1" customWidth="1"/>
    <col min="18" max="19" width="18.1796875" style="1" bestFit="1" customWidth="1"/>
    <col min="20" max="20" width="14.81640625" style="1" bestFit="1" customWidth="1"/>
    <col min="21" max="21" width="12" style="1" bestFit="1" customWidth="1"/>
    <col min="22" max="25" width="26" style="1" bestFit="1" customWidth="1"/>
    <col min="26" max="26" width="29.453125" style="1" bestFit="1" customWidth="1"/>
    <col min="27" max="27" width="31" style="1" bestFit="1" customWidth="1"/>
    <col min="28" max="28" width="17" style="1" bestFit="1" customWidth="1"/>
    <col min="29" max="31" width="18.1796875" style="1" bestFit="1" customWidth="1"/>
    <col min="32" max="32" width="14.81640625" style="1" bestFit="1" customWidth="1"/>
    <col min="33" max="33" width="11.26953125" style="1" bestFit="1" customWidth="1"/>
    <col min="34" max="16384" width="9.1796875" style="1"/>
  </cols>
  <sheetData>
    <row r="1" spans="2:21" x14ac:dyDescent="0.3">
      <c r="B1" s="250" t="s">
        <v>22</v>
      </c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3"/>
      <c r="S1" s="3"/>
      <c r="T1" s="3"/>
      <c r="U1" s="3"/>
    </row>
    <row r="2" spans="2:21" ht="12.75" customHeight="1" x14ac:dyDescent="0.3">
      <c r="B2" s="249" t="s">
        <v>78</v>
      </c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10"/>
      <c r="S2" s="10"/>
      <c r="T2" s="10"/>
      <c r="U2" s="10"/>
    </row>
    <row r="3" spans="2:21" x14ac:dyDescent="0.3">
      <c r="B3" s="248" t="s">
        <v>230</v>
      </c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14"/>
      <c r="S3" s="14"/>
      <c r="T3" s="14"/>
      <c r="U3" s="14"/>
    </row>
    <row r="4" spans="2:21" ht="15" customHeight="1" x14ac:dyDescent="0.3">
      <c r="B4" s="251" t="s">
        <v>115</v>
      </c>
      <c r="C4" s="242" t="s">
        <v>116</v>
      </c>
      <c r="D4" s="243"/>
      <c r="E4" s="243"/>
      <c r="F4" s="243"/>
      <c r="G4" s="244"/>
      <c r="H4" s="242" t="s">
        <v>100</v>
      </c>
      <c r="I4" s="243"/>
      <c r="J4" s="243"/>
      <c r="K4" s="243"/>
      <c r="L4" s="244"/>
      <c r="M4" s="245" t="s">
        <v>118</v>
      </c>
      <c r="N4" s="246"/>
      <c r="O4" s="246"/>
      <c r="P4" s="246"/>
      <c r="Q4" s="247"/>
    </row>
    <row r="5" spans="2:21" ht="21" x14ac:dyDescent="0.3">
      <c r="B5" s="251"/>
      <c r="C5" s="78" t="s">
        <v>111</v>
      </c>
      <c r="D5" s="78" t="s">
        <v>117</v>
      </c>
      <c r="E5" s="78" t="s">
        <v>113</v>
      </c>
      <c r="F5" s="78" t="s">
        <v>114</v>
      </c>
      <c r="G5" s="78" t="s">
        <v>16</v>
      </c>
      <c r="H5" s="78" t="s">
        <v>111</v>
      </c>
      <c r="I5" s="79" t="s">
        <v>117</v>
      </c>
      <c r="J5" s="79" t="s">
        <v>113</v>
      </c>
      <c r="K5" s="78" t="s">
        <v>114</v>
      </c>
      <c r="L5" s="78" t="s">
        <v>16</v>
      </c>
      <c r="M5" s="66" t="s">
        <v>111</v>
      </c>
      <c r="N5" s="66" t="s">
        <v>117</v>
      </c>
      <c r="O5" s="66" t="s">
        <v>113</v>
      </c>
      <c r="P5" s="66" t="s">
        <v>114</v>
      </c>
      <c r="Q5" s="66" t="s">
        <v>16</v>
      </c>
    </row>
    <row r="6" spans="2:21" x14ac:dyDescent="0.3">
      <c r="B6" s="168" t="s">
        <v>126</v>
      </c>
      <c r="C6" s="68">
        <v>22</v>
      </c>
      <c r="D6" s="68">
        <v>26961</v>
      </c>
      <c r="E6" s="68">
        <v>39771</v>
      </c>
      <c r="F6" s="68">
        <v>15729</v>
      </c>
      <c r="G6" s="68">
        <v>82483</v>
      </c>
      <c r="H6" s="68">
        <v>52281.279999999999</v>
      </c>
      <c r="I6" s="68">
        <v>73664056.519999966</v>
      </c>
      <c r="J6" s="68">
        <v>105160971.16999996</v>
      </c>
      <c r="K6" s="68">
        <v>39155920.900000006</v>
      </c>
      <c r="L6" s="69">
        <v>218033229.86999992</v>
      </c>
      <c r="M6" s="69">
        <v>2489.5847619047618</v>
      </c>
      <c r="N6" s="69">
        <v>3287.5465934752519</v>
      </c>
      <c r="O6" s="69">
        <v>3630.2461740541271</v>
      </c>
      <c r="P6" s="69">
        <v>3748.4128757419112</v>
      </c>
      <c r="Q6" s="69">
        <v>3525.6497181527175</v>
      </c>
    </row>
    <row r="7" spans="2:21" x14ac:dyDescent="0.3">
      <c r="B7" s="168" t="s">
        <v>127</v>
      </c>
      <c r="C7" s="68">
        <v>72</v>
      </c>
      <c r="D7" s="68">
        <v>109279</v>
      </c>
      <c r="E7" s="68">
        <v>179871</v>
      </c>
      <c r="F7" s="68">
        <v>81025</v>
      </c>
      <c r="G7" s="68">
        <v>370247</v>
      </c>
      <c r="H7" s="68">
        <v>572645.30000000005</v>
      </c>
      <c r="I7" s="68">
        <v>898143075.00000119</v>
      </c>
      <c r="J7" s="68">
        <v>1454293384.0199924</v>
      </c>
      <c r="K7" s="68">
        <v>638113923.71000099</v>
      </c>
      <c r="L7" s="69">
        <v>2991123028.0299945</v>
      </c>
      <c r="M7" s="69">
        <v>7953.4069444444449</v>
      </c>
      <c r="N7" s="69">
        <v>8815.8687351538229</v>
      </c>
      <c r="O7" s="69">
        <v>9208.3515944836527</v>
      </c>
      <c r="P7" s="69">
        <v>9318.3884652229299</v>
      </c>
      <c r="Q7" s="69">
        <v>9109.2517930873273</v>
      </c>
    </row>
    <row r="8" spans="2:21" x14ac:dyDescent="0.3">
      <c r="B8" s="168" t="s">
        <v>128</v>
      </c>
      <c r="C8" s="68">
        <v>568</v>
      </c>
      <c r="D8" s="68">
        <v>227030</v>
      </c>
      <c r="E8" s="68">
        <v>284872</v>
      </c>
      <c r="F8" s="68">
        <v>73229</v>
      </c>
      <c r="G8" s="68">
        <v>585699</v>
      </c>
      <c r="H8" s="68">
        <v>7993680.0100000007</v>
      </c>
      <c r="I8" s="68">
        <v>2908107195.8299999</v>
      </c>
      <c r="J8" s="68">
        <v>3561902180.1400018</v>
      </c>
      <c r="K8" s="68">
        <v>905075308.91000211</v>
      </c>
      <c r="L8" s="69">
        <v>7383078364.8900032</v>
      </c>
      <c r="M8" s="69">
        <v>14098.201075837744</v>
      </c>
      <c r="N8" s="69">
        <v>13266.549254263113</v>
      </c>
      <c r="O8" s="69">
        <v>12968.971848111043</v>
      </c>
      <c r="P8" s="69">
        <v>12662.469170642335</v>
      </c>
      <c r="Q8" s="69">
        <v>13046.659229914216</v>
      </c>
    </row>
    <row r="9" spans="2:21" x14ac:dyDescent="0.3">
      <c r="B9" s="168" t="s">
        <v>129</v>
      </c>
      <c r="C9" s="68">
        <v>102</v>
      </c>
      <c r="D9" s="68">
        <v>280976</v>
      </c>
      <c r="E9" s="68">
        <v>407330</v>
      </c>
      <c r="F9" s="68">
        <v>60537</v>
      </c>
      <c r="G9" s="68">
        <v>748945</v>
      </c>
      <c r="H9" s="68">
        <v>2195675.87</v>
      </c>
      <c r="I9" s="68">
        <v>5966366498.6199875</v>
      </c>
      <c r="J9" s="68">
        <v>8866890742.6000328</v>
      </c>
      <c r="K9" s="68">
        <v>1298983641.6600006</v>
      </c>
      <c r="L9" s="69">
        <v>16134436558.750019</v>
      </c>
      <c r="M9" s="69">
        <v>21526.234019607844</v>
      </c>
      <c r="N9" s="69">
        <v>21948.323806619363</v>
      </c>
      <c r="O9" s="69">
        <v>23002.266641243838</v>
      </c>
      <c r="P9" s="69">
        <v>22467.934647755781</v>
      </c>
      <c r="Q9" s="69">
        <v>22558.294372253626</v>
      </c>
    </row>
    <row r="10" spans="2:21" x14ac:dyDescent="0.3">
      <c r="B10" s="168" t="s">
        <v>130</v>
      </c>
      <c r="C10" s="68">
        <v>8</v>
      </c>
      <c r="D10" s="68">
        <v>63218</v>
      </c>
      <c r="E10" s="68">
        <v>150887</v>
      </c>
      <c r="F10" s="68">
        <v>31822</v>
      </c>
      <c r="G10" s="68">
        <v>245935</v>
      </c>
      <c r="H10" s="68">
        <v>281706.96999999997</v>
      </c>
      <c r="I10" s="68">
        <v>2422790702.0400019</v>
      </c>
      <c r="J10" s="68">
        <v>5910258969.0400152</v>
      </c>
      <c r="K10" s="68">
        <v>1283635852.0600002</v>
      </c>
      <c r="L10" s="69">
        <v>9616967230.1100159</v>
      </c>
      <c r="M10" s="69">
        <v>35213.371249999997</v>
      </c>
      <c r="N10" s="69">
        <v>39667.807882508998</v>
      </c>
      <c r="O10" s="69">
        <v>41615.680672018134</v>
      </c>
      <c r="P10" s="69">
        <v>42978.399305588115</v>
      </c>
      <c r="Q10" s="69">
        <v>41279.49809466373</v>
      </c>
    </row>
    <row r="11" spans="2:21" x14ac:dyDescent="0.3">
      <c r="B11" s="168" t="s">
        <v>131</v>
      </c>
      <c r="C11" s="68">
        <v>0</v>
      </c>
      <c r="D11" s="68">
        <v>26796</v>
      </c>
      <c r="E11" s="68">
        <v>187343</v>
      </c>
      <c r="F11" s="68">
        <v>44838</v>
      </c>
      <c r="G11" s="68">
        <v>258977</v>
      </c>
      <c r="H11" s="68">
        <v>0</v>
      </c>
      <c r="I11" s="68">
        <v>2305170336.8700008</v>
      </c>
      <c r="J11" s="68">
        <v>18008383628.520031</v>
      </c>
      <c r="K11" s="68">
        <v>4683597477.9500017</v>
      </c>
      <c r="L11" s="69">
        <v>24997151443.340031</v>
      </c>
      <c r="M11" s="69">
        <v>0</v>
      </c>
      <c r="N11" s="69">
        <v>88913.458955103022</v>
      </c>
      <c r="O11" s="69">
        <v>101244.06805224028</v>
      </c>
      <c r="P11" s="69">
        <v>111199.16137491398</v>
      </c>
      <c r="Q11" s="69">
        <v>101649.14622610982</v>
      </c>
    </row>
    <row r="12" spans="2:21" x14ac:dyDescent="0.3">
      <c r="B12" s="81" t="s">
        <v>16</v>
      </c>
      <c r="C12" s="82">
        <v>772</v>
      </c>
      <c r="D12" s="82">
        <v>734260</v>
      </c>
      <c r="E12" s="82">
        <v>1250074</v>
      </c>
      <c r="F12" s="82">
        <v>307180</v>
      </c>
      <c r="G12" s="82">
        <v>2292286</v>
      </c>
      <c r="H12" s="82">
        <v>11095989.430000002</v>
      </c>
      <c r="I12" s="82">
        <v>14574241864.879992</v>
      </c>
      <c r="J12" s="82">
        <v>37906889875.490074</v>
      </c>
      <c r="K12" s="82">
        <v>8848562125.1900063</v>
      </c>
      <c r="L12" s="83">
        <v>61340789854.990067</v>
      </c>
      <c r="M12" s="83">
        <v>14410.375883116885</v>
      </c>
      <c r="N12" s="83">
        <v>20751.243879139685</v>
      </c>
      <c r="O12" s="83">
        <v>32484.621777614178</v>
      </c>
      <c r="P12" s="83">
        <v>31579.112733232843</v>
      </c>
      <c r="Q12" s="83">
        <v>28527.654286389989</v>
      </c>
    </row>
    <row r="13" spans="2:21" x14ac:dyDescent="0.3">
      <c r="B13" s="40" t="s">
        <v>76</v>
      </c>
    </row>
  </sheetData>
  <mergeCells count="7">
    <mergeCell ref="B3:Q3"/>
    <mergeCell ref="B2:Q2"/>
    <mergeCell ref="B1:Q1"/>
    <mergeCell ref="B4:B5"/>
    <mergeCell ref="C4:G4"/>
    <mergeCell ref="H4:L4"/>
    <mergeCell ref="M4:Q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D3C49-3144-425F-B71B-A63938112B0C}">
  <dimension ref="B1:AF17"/>
  <sheetViews>
    <sheetView showGridLines="0" zoomScaleNormal="100" workbookViewId="0">
      <selection sqref="A1:XFD1048576"/>
    </sheetView>
  </sheetViews>
  <sheetFormatPr defaultColWidth="9.1796875" defaultRowHeight="10.5" x14ac:dyDescent="0.25"/>
  <cols>
    <col min="1" max="1" width="5" style="37" customWidth="1"/>
    <col min="2" max="2" width="7.7265625" style="37" customWidth="1"/>
    <col min="3" max="3" width="8.81640625" style="37" customWidth="1"/>
    <col min="4" max="4" width="9.54296875" style="37" customWidth="1"/>
    <col min="5" max="5" width="9.26953125" style="37" customWidth="1"/>
    <col min="6" max="6" width="9.81640625" style="37" customWidth="1"/>
    <col min="7" max="7" width="8.453125" style="37" customWidth="1"/>
    <col min="8" max="8" width="8.1796875" style="37" customWidth="1"/>
    <col min="9" max="9" width="7.26953125" style="37" customWidth="1"/>
    <col min="10" max="10" width="8.7265625" style="37" customWidth="1"/>
    <col min="11" max="11" width="9.1796875" style="37" customWidth="1"/>
    <col min="12" max="12" width="9.54296875" style="37" customWidth="1"/>
    <col min="13" max="13" width="9.26953125" style="37" customWidth="1"/>
    <col min="14" max="14" width="8.453125" style="37" customWidth="1"/>
    <col min="15" max="15" width="8.1796875" style="37" customWidth="1"/>
    <col min="16" max="16" width="10.81640625" style="37" hidden="1" customWidth="1"/>
    <col min="17" max="18" width="12.1796875" style="37" hidden="1" customWidth="1"/>
    <col min="19" max="19" width="13.1796875" style="37" hidden="1" customWidth="1"/>
    <col min="20" max="20" width="12.1796875" style="37" hidden="1" customWidth="1"/>
    <col min="21" max="21" width="13.1796875" style="37" hidden="1" customWidth="1"/>
    <col min="22" max="22" width="0.54296875" style="37" hidden="1" customWidth="1"/>
    <col min="23" max="23" width="7.7265625" style="37" customWidth="1"/>
    <col min="24" max="24" width="9.26953125" style="37" customWidth="1"/>
    <col min="25" max="25" width="10" style="37" customWidth="1"/>
    <col min="26" max="27" width="9.81640625" style="37" customWidth="1"/>
    <col min="28" max="28" width="8.26953125" style="37" customWidth="1"/>
    <col min="29" max="30" width="7" style="37" bestFit="1" customWidth="1"/>
    <col min="31" max="31" width="9.1796875" style="37"/>
    <col min="32" max="32" width="9.7265625" style="37" customWidth="1"/>
    <col min="33" max="16384" width="9.1796875" style="37"/>
  </cols>
  <sheetData>
    <row r="1" spans="2:32" ht="15" customHeight="1" x14ac:dyDescent="0.25">
      <c r="B1" s="249" t="s">
        <v>23</v>
      </c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52"/>
      <c r="AE1" s="52"/>
      <c r="AF1" s="52"/>
    </row>
    <row r="2" spans="2:32" ht="13" x14ac:dyDescent="0.25">
      <c r="B2" s="250" t="s">
        <v>92</v>
      </c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53"/>
      <c r="AE2" s="53"/>
      <c r="AF2" s="53"/>
    </row>
    <row r="3" spans="2:32" ht="13" x14ac:dyDescent="0.3">
      <c r="B3" s="254" t="s">
        <v>230</v>
      </c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54"/>
      <c r="AE3" s="54"/>
      <c r="AF3" s="54"/>
    </row>
    <row r="4" spans="2:32" x14ac:dyDescent="0.25">
      <c r="B4" s="242" t="s">
        <v>119</v>
      </c>
      <c r="C4" s="243"/>
      <c r="D4" s="243"/>
      <c r="E4" s="243"/>
      <c r="F4" s="243"/>
      <c r="G4" s="243"/>
      <c r="H4" s="244"/>
      <c r="I4" s="242" t="s">
        <v>120</v>
      </c>
      <c r="J4" s="243"/>
      <c r="K4" s="243"/>
      <c r="L4" s="243"/>
      <c r="M4" s="243"/>
      <c r="N4" s="243"/>
      <c r="O4" s="244"/>
      <c r="P4" s="242" t="s">
        <v>100</v>
      </c>
      <c r="Q4" s="243"/>
      <c r="R4" s="243"/>
      <c r="S4" s="243"/>
      <c r="T4" s="243"/>
      <c r="U4" s="243"/>
      <c r="V4" s="244"/>
      <c r="W4" s="252" t="s">
        <v>118</v>
      </c>
      <c r="X4" s="252"/>
      <c r="Y4" s="252"/>
      <c r="Z4" s="252"/>
      <c r="AA4" s="252"/>
      <c r="AB4" s="252"/>
      <c r="AC4" s="253"/>
      <c r="AD4" s="55"/>
    </row>
    <row r="5" spans="2:32" ht="36" customHeight="1" x14ac:dyDescent="0.25">
      <c r="B5" s="78" t="s">
        <v>126</v>
      </c>
      <c r="C5" s="78" t="s">
        <v>127</v>
      </c>
      <c r="D5" s="78" t="s">
        <v>170</v>
      </c>
      <c r="E5" s="78" t="s">
        <v>129</v>
      </c>
      <c r="F5" s="78" t="s">
        <v>130</v>
      </c>
      <c r="G5" s="78" t="s">
        <v>131</v>
      </c>
      <c r="H5" s="79" t="s">
        <v>16</v>
      </c>
      <c r="I5" s="78" t="s">
        <v>126</v>
      </c>
      <c r="J5" s="78" t="s">
        <v>127</v>
      </c>
      <c r="K5" s="78" t="s">
        <v>128</v>
      </c>
      <c r="L5" s="78" t="s">
        <v>129</v>
      </c>
      <c r="M5" s="78" t="s">
        <v>130</v>
      </c>
      <c r="N5" s="78" t="s">
        <v>131</v>
      </c>
      <c r="O5" s="79" t="s">
        <v>16</v>
      </c>
      <c r="P5" s="78" t="s">
        <v>126</v>
      </c>
      <c r="Q5" s="78" t="s">
        <v>127</v>
      </c>
      <c r="R5" s="78" t="s">
        <v>128</v>
      </c>
      <c r="S5" s="78" t="s">
        <v>129</v>
      </c>
      <c r="T5" s="78" t="s">
        <v>130</v>
      </c>
      <c r="U5" s="78" t="s">
        <v>131</v>
      </c>
      <c r="V5" s="79" t="s">
        <v>16</v>
      </c>
      <c r="W5" s="66" t="s">
        <v>126</v>
      </c>
      <c r="X5" s="66" t="s">
        <v>127</v>
      </c>
      <c r="Y5" s="66" t="s">
        <v>128</v>
      </c>
      <c r="Z5" s="66" t="s">
        <v>129</v>
      </c>
      <c r="AA5" s="66" t="s">
        <v>130</v>
      </c>
      <c r="AB5" s="66" t="s">
        <v>131</v>
      </c>
      <c r="AC5" s="66" t="s">
        <v>16</v>
      </c>
    </row>
    <row r="6" spans="2:32" x14ac:dyDescent="0.25">
      <c r="B6" s="68">
        <v>61842</v>
      </c>
      <c r="C6" s="68">
        <v>328361</v>
      </c>
      <c r="D6" s="68">
        <v>565898</v>
      </c>
      <c r="E6" s="68">
        <v>715233</v>
      </c>
      <c r="F6" s="68">
        <v>232972</v>
      </c>
      <c r="G6" s="167">
        <v>245916</v>
      </c>
      <c r="H6" s="68">
        <v>2150222</v>
      </c>
      <c r="I6" s="68">
        <v>82483</v>
      </c>
      <c r="J6" s="68">
        <v>370247</v>
      </c>
      <c r="K6" s="68">
        <v>585699</v>
      </c>
      <c r="L6" s="68">
        <v>748945</v>
      </c>
      <c r="M6" s="68">
        <v>245935</v>
      </c>
      <c r="N6" s="167">
        <v>258977</v>
      </c>
      <c r="O6" s="68">
        <v>2292286</v>
      </c>
      <c r="P6" s="69">
        <v>218033229.87000066</v>
      </c>
      <c r="Q6" s="69">
        <v>2991123028.029932</v>
      </c>
      <c r="R6" s="69">
        <v>7383078364.8899851</v>
      </c>
      <c r="S6" s="69">
        <v>16134436558.75009</v>
      </c>
      <c r="T6" s="69">
        <v>9616967230.1100426</v>
      </c>
      <c r="U6" s="69">
        <v>24997151443.340042</v>
      </c>
      <c r="V6" s="69">
        <v>61340789854.990097</v>
      </c>
      <c r="W6" s="86">
        <v>3525.6497181527225</v>
      </c>
      <c r="X6" s="86">
        <v>9109.2517930872782</v>
      </c>
      <c r="Y6" s="86">
        <v>13046.659229914198</v>
      </c>
      <c r="Z6" s="86">
        <v>22558.294372253644</v>
      </c>
      <c r="AA6" s="86">
        <v>41279.498094663919</v>
      </c>
      <c r="AB6" s="86">
        <v>101649.14622610989</v>
      </c>
      <c r="AC6" s="86">
        <v>28527.654286389774</v>
      </c>
    </row>
    <row r="7" spans="2:32" x14ac:dyDescent="0.25">
      <c r="B7" s="40" t="s">
        <v>76</v>
      </c>
    </row>
    <row r="8" spans="2:32" x14ac:dyDescent="0.25"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</row>
    <row r="9" spans="2:32" x14ac:dyDescent="0.25">
      <c r="B9" s="70">
        <v>2.8760751215455894E-2</v>
      </c>
      <c r="C9" s="70">
        <v>0.15271027828754427</v>
      </c>
      <c r="D9" s="70">
        <v>0.26318119710429899</v>
      </c>
      <c r="E9" s="70">
        <v>0.33263216542291912</v>
      </c>
      <c r="F9" s="70">
        <v>0.10834788221867324</v>
      </c>
      <c r="G9" s="70">
        <v>0.11436772575110848</v>
      </c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</row>
    <row r="10" spans="2:32" x14ac:dyDescent="0.25">
      <c r="I10" s="56"/>
      <c r="J10" s="56"/>
      <c r="K10" s="56"/>
      <c r="L10" s="56"/>
      <c r="M10" s="56"/>
      <c r="N10" s="56"/>
      <c r="O10" s="56"/>
    </row>
    <row r="11" spans="2:32" x14ac:dyDescent="0.25">
      <c r="C11" s="56"/>
      <c r="D11" s="56"/>
      <c r="E11" s="56"/>
      <c r="J11" s="56"/>
      <c r="K11" s="56"/>
      <c r="L11" s="56"/>
    </row>
    <row r="12" spans="2:32" x14ac:dyDescent="0.25">
      <c r="E12" s="56"/>
      <c r="L12" s="189"/>
    </row>
    <row r="13" spans="2:32" x14ac:dyDescent="0.25">
      <c r="E13" s="56"/>
    </row>
    <row r="14" spans="2:32" x14ac:dyDescent="0.25">
      <c r="E14" s="56"/>
    </row>
    <row r="15" spans="2:32" x14ac:dyDescent="0.25"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</row>
    <row r="16" spans="2:32" x14ac:dyDescent="0.25">
      <c r="E16" s="56"/>
    </row>
    <row r="17" spans="9:15" x14ac:dyDescent="0.25">
      <c r="I17" s="57"/>
      <c r="J17" s="57"/>
      <c r="K17" s="57"/>
      <c r="L17" s="57"/>
      <c r="M17" s="57"/>
      <c r="N17" s="57"/>
      <c r="O17" s="57"/>
    </row>
  </sheetData>
  <mergeCells count="7">
    <mergeCell ref="B4:H4"/>
    <mergeCell ref="P4:V4"/>
    <mergeCell ref="W4:AC4"/>
    <mergeCell ref="I4:O4"/>
    <mergeCell ref="B1:AC1"/>
    <mergeCell ref="B2:AC2"/>
    <mergeCell ref="B3:AC3"/>
  </mergeCells>
  <pageMargins left="0.7" right="0.7" top="0.75" bottom="0.75" header="0.3" footer="0.3"/>
  <pageSetup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3C43C-07CE-4DE0-9520-BCB7C5D8386A}">
  <dimension ref="B1:J40"/>
  <sheetViews>
    <sheetView showGridLines="0" workbookViewId="0">
      <selection sqref="A1:XFD1048576"/>
    </sheetView>
  </sheetViews>
  <sheetFormatPr defaultColWidth="9.1796875" defaultRowHeight="13" x14ac:dyDescent="0.3"/>
  <cols>
    <col min="1" max="1" width="9.1796875" style="1"/>
    <col min="2" max="2" width="28.81640625" style="1" bestFit="1" customWidth="1"/>
    <col min="3" max="3" width="10.1796875" style="1" bestFit="1" customWidth="1"/>
    <col min="4" max="4" width="9.26953125" style="1" bestFit="1" customWidth="1"/>
    <col min="5" max="5" width="15.26953125" style="7" bestFit="1" customWidth="1"/>
    <col min="6" max="6" width="15.54296875" style="1" customWidth="1"/>
    <col min="7" max="7" width="10.7265625" style="1" customWidth="1"/>
    <col min="8" max="8" width="9.1796875" style="1"/>
    <col min="9" max="9" width="28.81640625" style="1" bestFit="1" customWidth="1"/>
    <col min="10" max="10" width="16" style="1" bestFit="1" customWidth="1"/>
    <col min="11" max="16384" width="9.1796875" style="1"/>
  </cols>
  <sheetData>
    <row r="1" spans="2:10" x14ac:dyDescent="0.3">
      <c r="B1" s="250" t="s">
        <v>24</v>
      </c>
      <c r="C1" s="250"/>
      <c r="D1" s="250"/>
      <c r="E1" s="250"/>
      <c r="F1" s="250"/>
      <c r="G1" s="250"/>
    </row>
    <row r="2" spans="2:10" x14ac:dyDescent="0.3">
      <c r="B2" s="250" t="s">
        <v>79</v>
      </c>
      <c r="C2" s="250"/>
      <c r="D2" s="250"/>
      <c r="E2" s="250"/>
      <c r="F2" s="250"/>
      <c r="G2" s="250"/>
    </row>
    <row r="3" spans="2:10" x14ac:dyDescent="0.3">
      <c r="B3" s="255" t="s">
        <v>230</v>
      </c>
      <c r="C3" s="255"/>
      <c r="D3" s="255"/>
      <c r="E3" s="255"/>
      <c r="F3" s="255"/>
      <c r="G3" s="255"/>
    </row>
    <row r="4" spans="2:10" ht="21" x14ac:dyDescent="0.35">
      <c r="B4" s="87" t="s">
        <v>15</v>
      </c>
      <c r="C4" s="78" t="s">
        <v>99</v>
      </c>
      <c r="D4" s="78" t="s">
        <v>53</v>
      </c>
      <c r="E4" s="78" t="s">
        <v>135</v>
      </c>
      <c r="F4" s="66" t="s">
        <v>118</v>
      </c>
      <c r="G4" s="84" t="s">
        <v>109</v>
      </c>
      <c r="I4"/>
      <c r="J4"/>
    </row>
    <row r="5" spans="2:10" ht="14.5" x14ac:dyDescent="0.35">
      <c r="B5" s="88" t="s">
        <v>282</v>
      </c>
      <c r="C5" s="89">
        <v>1082842</v>
      </c>
      <c r="D5" s="90">
        <v>1149546</v>
      </c>
      <c r="E5" s="91">
        <v>39908086764.109818</v>
      </c>
      <c r="F5" s="91">
        <v>36854.94907300402</v>
      </c>
      <c r="G5" s="92">
        <v>0.501484544249714</v>
      </c>
      <c r="I5" s="27"/>
      <c r="J5"/>
    </row>
    <row r="6" spans="2:10" ht="14.5" x14ac:dyDescent="0.35">
      <c r="B6" s="88" t="s">
        <v>284</v>
      </c>
      <c r="C6" s="89">
        <v>296676</v>
      </c>
      <c r="D6" s="90">
        <v>311099</v>
      </c>
      <c r="E6" s="91">
        <v>6977676923.380023</v>
      </c>
      <c r="F6" s="91">
        <v>23519.519352357533</v>
      </c>
      <c r="G6" s="92">
        <v>0.13571561314774858</v>
      </c>
      <c r="I6" s="27"/>
      <c r="J6"/>
    </row>
    <row r="7" spans="2:10" ht="14.5" x14ac:dyDescent="0.35">
      <c r="B7" s="88" t="s">
        <v>285</v>
      </c>
      <c r="C7" s="89">
        <v>248117</v>
      </c>
      <c r="D7" s="90">
        <v>266548</v>
      </c>
      <c r="E7" s="91">
        <v>5037987915.0100126</v>
      </c>
      <c r="F7" s="91">
        <v>20304.888077036288</v>
      </c>
      <c r="G7" s="92">
        <v>0.11628042923090749</v>
      </c>
      <c r="I7" s="27"/>
      <c r="J7"/>
    </row>
    <row r="8" spans="2:10" ht="14.5" x14ac:dyDescent="0.35">
      <c r="B8" s="88" t="s">
        <v>286</v>
      </c>
      <c r="C8" s="89">
        <v>83181</v>
      </c>
      <c r="D8" s="90">
        <v>86107</v>
      </c>
      <c r="E8" s="91">
        <v>1930448883.3899951</v>
      </c>
      <c r="F8" s="91">
        <v>23207.810478234154</v>
      </c>
      <c r="G8" s="92">
        <v>3.7563811845467802E-2</v>
      </c>
      <c r="I8" s="27"/>
      <c r="J8"/>
    </row>
    <row r="9" spans="2:10" ht="14.5" x14ac:dyDescent="0.35">
      <c r="B9" s="88" t="s">
        <v>292</v>
      </c>
      <c r="C9" s="89">
        <v>55544</v>
      </c>
      <c r="D9" s="90">
        <v>58228</v>
      </c>
      <c r="E9" s="91">
        <v>1243941282.829999</v>
      </c>
      <c r="F9" s="91">
        <v>22395.601376026196</v>
      </c>
      <c r="G9" s="92">
        <v>2.5401716888730289E-2</v>
      </c>
      <c r="I9" s="27"/>
      <c r="J9"/>
    </row>
    <row r="10" spans="2:10" ht="14.5" x14ac:dyDescent="0.35">
      <c r="B10" s="88" t="s">
        <v>283</v>
      </c>
      <c r="C10" s="89">
        <v>46439</v>
      </c>
      <c r="D10" s="90">
        <v>47680</v>
      </c>
      <c r="E10" s="91">
        <v>939582115.54000032</v>
      </c>
      <c r="F10" s="91">
        <v>20232.608702599115</v>
      </c>
      <c r="G10" s="92">
        <v>2.0800196834077422E-2</v>
      </c>
      <c r="I10" s="27"/>
      <c r="J10"/>
    </row>
    <row r="11" spans="2:10" ht="14.5" x14ac:dyDescent="0.35">
      <c r="B11" s="88" t="s">
        <v>291</v>
      </c>
      <c r="C11" s="89">
        <v>45372</v>
      </c>
      <c r="D11" s="90">
        <v>47559</v>
      </c>
      <c r="E11" s="91">
        <v>797352658.33999884</v>
      </c>
      <c r="F11" s="91">
        <v>17573.672272326519</v>
      </c>
      <c r="G11" s="92">
        <v>2.0747411099662084E-2</v>
      </c>
      <c r="I11" s="27"/>
      <c r="J11"/>
    </row>
    <row r="12" spans="2:10" ht="14.5" x14ac:dyDescent="0.35">
      <c r="B12" s="88" t="s">
        <v>290</v>
      </c>
      <c r="C12" s="89">
        <v>40021</v>
      </c>
      <c r="D12" s="90">
        <v>41911</v>
      </c>
      <c r="E12" s="91">
        <v>687668549.34000075</v>
      </c>
      <c r="F12" s="91">
        <v>17182.69281976964</v>
      </c>
      <c r="G12" s="92">
        <v>1.8283495165960967E-2</v>
      </c>
      <c r="I12" s="27"/>
      <c r="J12"/>
    </row>
    <row r="13" spans="2:10" ht="14.5" x14ac:dyDescent="0.35">
      <c r="B13" s="88" t="s">
        <v>288</v>
      </c>
      <c r="C13" s="89">
        <v>37551</v>
      </c>
      <c r="D13" s="90">
        <v>39977</v>
      </c>
      <c r="E13" s="91">
        <v>672854428.68000102</v>
      </c>
      <c r="F13" s="91">
        <v>17918.415719421613</v>
      </c>
      <c r="G13" s="92">
        <v>1.7439795906793482E-2</v>
      </c>
      <c r="I13" s="27"/>
      <c r="J13"/>
    </row>
    <row r="14" spans="2:10" ht="14.5" x14ac:dyDescent="0.35">
      <c r="B14" s="88" t="s">
        <v>299</v>
      </c>
      <c r="C14" s="89">
        <v>28940</v>
      </c>
      <c r="D14" s="90">
        <v>34079</v>
      </c>
      <c r="E14" s="91">
        <v>408310236.93000108</v>
      </c>
      <c r="F14" s="91">
        <v>14108.854074982761</v>
      </c>
      <c r="G14" s="92">
        <v>1.4866818538349928E-2</v>
      </c>
      <c r="I14" s="27"/>
      <c r="J14"/>
    </row>
    <row r="15" spans="2:10" ht="14.5" x14ac:dyDescent="0.35">
      <c r="B15" s="88" t="s">
        <v>298</v>
      </c>
      <c r="C15" s="89">
        <v>26286</v>
      </c>
      <c r="D15" s="90">
        <v>27306</v>
      </c>
      <c r="E15" s="91">
        <v>437753931.37000072</v>
      </c>
      <c r="F15" s="91">
        <v>16653.501155367903</v>
      </c>
      <c r="G15" s="92">
        <v>1.1912126148307847E-2</v>
      </c>
      <c r="I15" s="27"/>
      <c r="J15"/>
    </row>
    <row r="16" spans="2:10" ht="14.5" x14ac:dyDescent="0.35">
      <c r="B16" s="88" t="s">
        <v>296</v>
      </c>
      <c r="C16" s="89">
        <v>24245</v>
      </c>
      <c r="D16" s="90">
        <v>24902</v>
      </c>
      <c r="E16" s="91">
        <v>385522047.99000037</v>
      </c>
      <c r="F16" s="91">
        <v>15901.094988245015</v>
      </c>
      <c r="G16" s="92">
        <v>1.086339139182458E-2</v>
      </c>
      <c r="I16" s="27"/>
      <c r="J16"/>
    </row>
    <row r="17" spans="2:10" ht="14.5" x14ac:dyDescent="0.35">
      <c r="B17" s="88" t="s">
        <v>287</v>
      </c>
      <c r="C17" s="89">
        <v>19971</v>
      </c>
      <c r="D17" s="90">
        <v>21253</v>
      </c>
      <c r="E17" s="91">
        <v>264634238.58000001</v>
      </c>
      <c r="F17" s="91">
        <v>13250.925771368486</v>
      </c>
      <c r="G17" s="92">
        <v>9.2715306903239821E-3</v>
      </c>
      <c r="I17" s="27"/>
      <c r="J17"/>
    </row>
    <row r="18" spans="2:10" ht="14.5" x14ac:dyDescent="0.35">
      <c r="B18" s="88" t="s">
        <v>295</v>
      </c>
      <c r="C18" s="89">
        <v>13352</v>
      </c>
      <c r="D18" s="90">
        <v>19578</v>
      </c>
      <c r="E18" s="91">
        <v>146573109.24000016</v>
      </c>
      <c r="F18" s="91">
        <v>10977.614532654296</v>
      </c>
      <c r="G18" s="92">
        <v>8.5408190775496592E-3</v>
      </c>
      <c r="I18" s="27"/>
      <c r="J18"/>
    </row>
    <row r="19" spans="2:10" ht="14.5" x14ac:dyDescent="0.35">
      <c r="B19" s="88" t="s">
        <v>297</v>
      </c>
      <c r="C19" s="89">
        <v>13327</v>
      </c>
      <c r="D19" s="90">
        <v>16352</v>
      </c>
      <c r="E19" s="91">
        <v>214465517.59000003</v>
      </c>
      <c r="F19" s="91">
        <v>16092.557784197495</v>
      </c>
      <c r="G19" s="92">
        <v>7.1334903236332636E-3</v>
      </c>
      <c r="I19" s="27"/>
      <c r="J19"/>
    </row>
    <row r="20" spans="2:10" ht="14.5" x14ac:dyDescent="0.35">
      <c r="B20" s="88" t="s">
        <v>294</v>
      </c>
      <c r="C20" s="89">
        <v>9548</v>
      </c>
      <c r="D20" s="90">
        <v>13138</v>
      </c>
      <c r="E20" s="91">
        <v>151426888.99999994</v>
      </c>
      <c r="F20" s="91">
        <v>15859.540113112687</v>
      </c>
      <c r="G20" s="92">
        <v>5.7313965185845049E-3</v>
      </c>
      <c r="I20" s="27"/>
      <c r="J20"/>
    </row>
    <row r="21" spans="2:10" ht="14.5" x14ac:dyDescent="0.35">
      <c r="B21" s="88" t="s">
        <v>309</v>
      </c>
      <c r="C21" s="89">
        <v>10118</v>
      </c>
      <c r="D21" s="90">
        <v>10981</v>
      </c>
      <c r="E21" s="91">
        <v>116578518.99000002</v>
      </c>
      <c r="F21" s="91">
        <v>11521.893555050408</v>
      </c>
      <c r="G21" s="92">
        <v>4.7904144596267653E-3</v>
      </c>
      <c r="I21" s="27"/>
      <c r="J21"/>
    </row>
    <row r="22" spans="2:10" ht="14.5" x14ac:dyDescent="0.35">
      <c r="B22" s="88" t="s">
        <v>293</v>
      </c>
      <c r="C22" s="89">
        <v>9361</v>
      </c>
      <c r="D22" s="90">
        <v>10212</v>
      </c>
      <c r="E22" s="91">
        <v>157524232.28000006</v>
      </c>
      <c r="F22" s="91">
        <v>16827.714163016779</v>
      </c>
      <c r="G22" s="92">
        <v>4.4549414863590316E-3</v>
      </c>
      <c r="I22" s="27"/>
      <c r="J22"/>
    </row>
    <row r="23" spans="2:10" ht="14.5" x14ac:dyDescent="0.35">
      <c r="B23" s="88" t="s">
        <v>308</v>
      </c>
      <c r="C23" s="89">
        <v>8809</v>
      </c>
      <c r="D23" s="90">
        <v>10159</v>
      </c>
      <c r="E23" s="91">
        <v>122598929.33999999</v>
      </c>
      <c r="F23" s="91">
        <v>13917.462747190371</v>
      </c>
      <c r="G23" s="92">
        <v>4.4318204621936353E-3</v>
      </c>
      <c r="I23" s="27"/>
      <c r="J23"/>
    </row>
    <row r="24" spans="2:10" ht="14.5" x14ac:dyDescent="0.35">
      <c r="B24" s="88" t="s">
        <v>302</v>
      </c>
      <c r="C24" s="89">
        <v>7433</v>
      </c>
      <c r="D24" s="90">
        <v>8529</v>
      </c>
      <c r="E24" s="91">
        <v>100342412.31</v>
      </c>
      <c r="F24" s="91">
        <v>13499.584597067133</v>
      </c>
      <c r="G24" s="92">
        <v>3.7207399076729518E-3</v>
      </c>
      <c r="I24" s="27"/>
      <c r="J24"/>
    </row>
    <row r="25" spans="2:10" ht="14.5" x14ac:dyDescent="0.35">
      <c r="B25" s="88" t="s">
        <v>307</v>
      </c>
      <c r="C25" s="89">
        <v>7747</v>
      </c>
      <c r="D25" s="90">
        <v>8454</v>
      </c>
      <c r="E25" s="91">
        <v>106899177.69000003</v>
      </c>
      <c r="F25" s="91">
        <v>13798.783747257006</v>
      </c>
      <c r="G25" s="92">
        <v>3.6880214772502208E-3</v>
      </c>
      <c r="I25" s="27"/>
      <c r="J25"/>
    </row>
    <row r="26" spans="2:10" ht="14.5" x14ac:dyDescent="0.35">
      <c r="B26" s="88" t="s">
        <v>289</v>
      </c>
      <c r="C26" s="89">
        <v>7695</v>
      </c>
      <c r="D26" s="90">
        <v>8128</v>
      </c>
      <c r="E26" s="91">
        <v>111654065.07000005</v>
      </c>
      <c r="F26" s="91">
        <v>14509.949976608194</v>
      </c>
      <c r="G26" s="92">
        <v>3.5458053663460841E-3</v>
      </c>
      <c r="I26" s="27"/>
      <c r="J26"/>
    </row>
    <row r="27" spans="2:10" ht="14.5" x14ac:dyDescent="0.35">
      <c r="B27" s="88" t="s">
        <v>300</v>
      </c>
      <c r="C27" s="89">
        <v>7079</v>
      </c>
      <c r="D27" s="90">
        <v>7318</v>
      </c>
      <c r="E27" s="91">
        <v>127399973.66999997</v>
      </c>
      <c r="F27" s="91">
        <v>17996.888496962845</v>
      </c>
      <c r="G27" s="92">
        <v>3.1924463177805912E-3</v>
      </c>
      <c r="I27" s="27"/>
      <c r="J27"/>
    </row>
    <row r="28" spans="2:10" ht="14.5" x14ac:dyDescent="0.35">
      <c r="B28" s="88" t="s">
        <v>303</v>
      </c>
      <c r="C28" s="89">
        <v>6534</v>
      </c>
      <c r="D28" s="90">
        <v>6760</v>
      </c>
      <c r="E28" s="91">
        <v>93440788.910000116</v>
      </c>
      <c r="F28" s="91">
        <v>14300.702312519148</v>
      </c>
      <c r="G28" s="92">
        <v>2.9490211954354734E-3</v>
      </c>
      <c r="I28" s="27"/>
      <c r="J28"/>
    </row>
    <row r="29" spans="2:10" ht="14.5" x14ac:dyDescent="0.35">
      <c r="B29" s="88" t="s">
        <v>305</v>
      </c>
      <c r="C29" s="89">
        <v>2908</v>
      </c>
      <c r="D29" s="90">
        <v>3020</v>
      </c>
      <c r="E29" s="91">
        <v>54767817.990000002</v>
      </c>
      <c r="F29" s="91">
        <v>18833.499996561211</v>
      </c>
      <c r="G29" s="92">
        <v>1.3174621316886287E-3</v>
      </c>
      <c r="I29" s="27"/>
      <c r="J29"/>
    </row>
    <row r="30" spans="2:10" ht="14.5" x14ac:dyDescent="0.35">
      <c r="B30" s="88" t="s">
        <v>311</v>
      </c>
      <c r="C30" s="89">
        <v>1529</v>
      </c>
      <c r="D30" s="90">
        <v>2923</v>
      </c>
      <c r="E30" s="91">
        <v>15827900.539999999</v>
      </c>
      <c r="F30" s="91">
        <v>10351.798914323086</v>
      </c>
      <c r="G30" s="92">
        <v>1.2751462950085636E-3</v>
      </c>
      <c r="I30" s="27"/>
      <c r="J30"/>
    </row>
    <row r="31" spans="2:10" ht="14.5" x14ac:dyDescent="0.35">
      <c r="B31" s="88" t="s">
        <v>301</v>
      </c>
      <c r="C31" s="89">
        <v>2709</v>
      </c>
      <c r="D31" s="90">
        <v>2759</v>
      </c>
      <c r="E31" s="91">
        <v>49125899.019999996</v>
      </c>
      <c r="F31" s="91">
        <v>18134.329649317089</v>
      </c>
      <c r="G31" s="92">
        <v>1.2036019938175253E-3</v>
      </c>
      <c r="I31" s="27"/>
      <c r="J31"/>
    </row>
    <row r="32" spans="2:10" ht="14.5" x14ac:dyDescent="0.35">
      <c r="B32" s="88" t="s">
        <v>310</v>
      </c>
      <c r="C32" s="89">
        <v>1973</v>
      </c>
      <c r="D32" s="90">
        <v>2726</v>
      </c>
      <c r="E32" s="91">
        <v>17049358.790000003</v>
      </c>
      <c r="F32" s="91">
        <v>8641.3374505828706</v>
      </c>
      <c r="G32" s="92">
        <v>1.1892058844315237E-3</v>
      </c>
      <c r="I32" s="27"/>
      <c r="J32"/>
    </row>
    <row r="33" spans="2:10" ht="14.5" x14ac:dyDescent="0.35">
      <c r="B33" s="88" t="s">
        <v>306</v>
      </c>
      <c r="C33" s="89">
        <v>1907</v>
      </c>
      <c r="D33" s="90">
        <v>1978</v>
      </c>
      <c r="E33" s="91">
        <v>25029097.519999992</v>
      </c>
      <c r="F33" s="91">
        <v>13124.854493969582</v>
      </c>
      <c r="G33" s="92">
        <v>8.628940716821548E-4</v>
      </c>
      <c r="I33" s="27"/>
      <c r="J33"/>
    </row>
    <row r="34" spans="2:10" ht="14.5" x14ac:dyDescent="0.35">
      <c r="B34" s="88" t="s">
        <v>313</v>
      </c>
      <c r="C34" s="89">
        <v>1560</v>
      </c>
      <c r="D34" s="90">
        <v>1598</v>
      </c>
      <c r="E34" s="91">
        <v>18321303.859999999</v>
      </c>
      <c r="F34" s="91">
        <v>11744.425551282051</v>
      </c>
      <c r="G34" s="92">
        <v>6.9712069087365187E-4</v>
      </c>
      <c r="I34" s="27"/>
      <c r="J34"/>
    </row>
    <row r="35" spans="2:10" ht="14.5" x14ac:dyDescent="0.35">
      <c r="B35" s="88" t="s">
        <v>304</v>
      </c>
      <c r="C35" s="89">
        <v>1039</v>
      </c>
      <c r="D35" s="90">
        <v>1060</v>
      </c>
      <c r="E35" s="91">
        <v>14886113.050000001</v>
      </c>
      <c r="F35" s="91">
        <v>14327.346535129933</v>
      </c>
      <c r="G35" s="92">
        <v>4.6242048330792928E-4</v>
      </c>
      <c r="I35" s="27"/>
      <c r="J35"/>
    </row>
    <row r="36" spans="2:10" ht="14.5" x14ac:dyDescent="0.35">
      <c r="B36" s="88" t="s">
        <v>312</v>
      </c>
      <c r="C36" s="93">
        <v>409</v>
      </c>
      <c r="D36" s="90">
        <v>418</v>
      </c>
      <c r="E36" s="91">
        <v>5058774.6399999997</v>
      </c>
      <c r="F36" s="91">
        <v>12368.642151589242</v>
      </c>
      <c r="G36" s="92">
        <v>1.8235071888935325E-4</v>
      </c>
      <c r="I36" s="27"/>
      <c r="J36"/>
    </row>
    <row r="37" spans="2:10" x14ac:dyDescent="0.3">
      <c r="B37" s="81" t="s">
        <v>314</v>
      </c>
      <c r="C37" s="82">
        <v>2150222</v>
      </c>
      <c r="D37" s="94">
        <v>2292286</v>
      </c>
      <c r="E37" s="95">
        <v>61340789854.98983</v>
      </c>
      <c r="F37" s="95">
        <v>28527.654286389483</v>
      </c>
      <c r="G37" s="96">
        <v>1</v>
      </c>
    </row>
    <row r="38" spans="2:10" x14ac:dyDescent="0.3">
      <c r="B38" s="40" t="s">
        <v>121</v>
      </c>
    </row>
    <row r="39" spans="2:10" x14ac:dyDescent="0.3">
      <c r="B39" s="40" t="s">
        <v>122</v>
      </c>
    </row>
    <row r="40" spans="2:10" x14ac:dyDescent="0.3">
      <c r="B40" s="40" t="s">
        <v>76</v>
      </c>
    </row>
  </sheetData>
  <mergeCells count="3">
    <mergeCell ref="B1:G1"/>
    <mergeCell ref="B2:G2"/>
    <mergeCell ref="B3:G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BD1A9-B241-4584-80FC-DE692629AAD3}">
  <dimension ref="B1:AA14"/>
  <sheetViews>
    <sheetView showGridLines="0" workbookViewId="0">
      <selection sqref="A1:XFD1048576"/>
    </sheetView>
  </sheetViews>
  <sheetFormatPr defaultColWidth="9.1796875" defaultRowHeight="13" x14ac:dyDescent="0.3"/>
  <cols>
    <col min="1" max="1" width="9.1796875" style="1"/>
    <col min="2" max="2" width="9.54296875" style="1" customWidth="1"/>
    <col min="3" max="3" width="8.81640625" style="1" bestFit="1" customWidth="1"/>
    <col min="4" max="4" width="9.54296875" style="1" bestFit="1" customWidth="1"/>
    <col min="5" max="5" width="9.26953125" style="1" bestFit="1" customWidth="1"/>
    <col min="6" max="6" width="8" style="1" bestFit="1" customWidth="1"/>
    <col min="7" max="7" width="10.26953125" style="1" customWidth="1"/>
    <col min="8" max="8" width="9.26953125" style="1" customWidth="1"/>
    <col min="9" max="9" width="9.81640625" style="1" customWidth="1"/>
    <col min="10" max="10" width="10.453125" style="1" customWidth="1"/>
    <col min="11" max="11" width="8" style="1" bestFit="1" customWidth="1"/>
    <col min="12" max="14" width="12.1796875" style="1" hidden="1" customWidth="1"/>
    <col min="15" max="16" width="13.1796875" style="1" hidden="1" customWidth="1"/>
    <col min="17" max="17" width="10.81640625" style="1" customWidth="1"/>
    <col min="18" max="18" width="11.26953125" style="1" customWidth="1"/>
    <col min="19" max="19" width="11.54296875" style="1" customWidth="1"/>
    <col min="20" max="20" width="10" style="1" customWidth="1"/>
    <col min="21" max="21" width="8.1796875" style="1" customWidth="1"/>
    <col min="22" max="22" width="10.453125" style="1" customWidth="1"/>
    <col min="23" max="23" width="10.26953125" style="1" customWidth="1"/>
    <col min="24" max="24" width="9.453125" style="1" bestFit="1" customWidth="1"/>
    <col min="25" max="25" width="9.1796875" style="1" bestFit="1" customWidth="1"/>
    <col min="26" max="26" width="7" style="1" bestFit="1" customWidth="1"/>
    <col min="27" max="27" width="7.7265625" style="1" bestFit="1" customWidth="1"/>
    <col min="28" max="16384" width="9.1796875" style="1"/>
  </cols>
  <sheetData>
    <row r="1" spans="2:27" x14ac:dyDescent="0.3">
      <c r="B1" s="256" t="s">
        <v>25</v>
      </c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  <c r="AA1" s="36"/>
    </row>
    <row r="2" spans="2:27" x14ac:dyDescent="0.3">
      <c r="B2" s="256" t="s">
        <v>80</v>
      </c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  <c r="Z2" s="256"/>
      <c r="AA2" s="36"/>
    </row>
    <row r="3" spans="2:27" ht="15" customHeight="1" x14ac:dyDescent="0.3">
      <c r="B3" s="248" t="s">
        <v>230</v>
      </c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14"/>
    </row>
    <row r="4" spans="2:27" x14ac:dyDescent="0.3">
      <c r="B4" s="261" t="s">
        <v>123</v>
      </c>
      <c r="C4" s="262"/>
      <c r="D4" s="262"/>
      <c r="E4" s="262"/>
      <c r="F4" s="263"/>
      <c r="G4" s="261" t="s">
        <v>124</v>
      </c>
      <c r="H4" s="262"/>
      <c r="I4" s="262"/>
      <c r="J4" s="262"/>
      <c r="K4" s="263"/>
      <c r="L4" s="264" t="s">
        <v>100</v>
      </c>
      <c r="M4" s="264"/>
      <c r="N4" s="264"/>
      <c r="O4" s="264"/>
      <c r="P4" s="264"/>
      <c r="Q4" s="257" t="s">
        <v>118</v>
      </c>
      <c r="R4" s="258"/>
      <c r="S4" s="258"/>
      <c r="T4" s="258"/>
      <c r="U4" s="259"/>
      <c r="V4" s="260" t="s">
        <v>109</v>
      </c>
      <c r="W4" s="260"/>
      <c r="X4" s="260"/>
      <c r="Y4" s="260"/>
      <c r="Z4" s="260"/>
    </row>
    <row r="5" spans="2:27" ht="21" x14ac:dyDescent="0.3">
      <c r="B5" s="78" t="s">
        <v>207</v>
      </c>
      <c r="C5" s="78" t="s">
        <v>208</v>
      </c>
      <c r="D5" s="78" t="s">
        <v>209</v>
      </c>
      <c r="E5" s="78" t="s">
        <v>210</v>
      </c>
      <c r="F5" s="79" t="s">
        <v>16</v>
      </c>
      <c r="G5" s="78" t="s">
        <v>207</v>
      </c>
      <c r="H5" s="78" t="s">
        <v>208</v>
      </c>
      <c r="I5" s="78" t="s">
        <v>209</v>
      </c>
      <c r="J5" s="78" t="s">
        <v>210</v>
      </c>
      <c r="K5" s="79" t="s">
        <v>16</v>
      </c>
      <c r="L5" s="78" t="s">
        <v>207</v>
      </c>
      <c r="M5" s="78" t="s">
        <v>208</v>
      </c>
      <c r="N5" s="78" t="s">
        <v>209</v>
      </c>
      <c r="O5" s="78" t="s">
        <v>210</v>
      </c>
      <c r="P5" s="79" t="s">
        <v>16</v>
      </c>
      <c r="Q5" s="66" t="s">
        <v>207</v>
      </c>
      <c r="R5" s="66" t="s">
        <v>208</v>
      </c>
      <c r="S5" s="66" t="s">
        <v>209</v>
      </c>
      <c r="T5" s="66" t="s">
        <v>210</v>
      </c>
      <c r="U5" s="126" t="s">
        <v>16</v>
      </c>
      <c r="V5" s="84" t="s">
        <v>207</v>
      </c>
      <c r="W5" s="84" t="s">
        <v>208</v>
      </c>
      <c r="X5" s="135" t="s">
        <v>209</v>
      </c>
      <c r="Y5" s="84" t="s">
        <v>210</v>
      </c>
      <c r="Z5" s="97" t="s">
        <v>16</v>
      </c>
    </row>
    <row r="6" spans="2:27" x14ac:dyDescent="0.3">
      <c r="B6" s="68">
        <v>254458</v>
      </c>
      <c r="C6" s="68">
        <v>337658</v>
      </c>
      <c r="D6" s="68">
        <v>214939</v>
      </c>
      <c r="E6" s="68">
        <v>1343167</v>
      </c>
      <c r="F6" s="68">
        <v>2150222</v>
      </c>
      <c r="G6" s="68">
        <v>259978</v>
      </c>
      <c r="H6" s="68">
        <v>348839</v>
      </c>
      <c r="I6" s="68">
        <v>229069</v>
      </c>
      <c r="J6" s="68">
        <v>1454400</v>
      </c>
      <c r="K6" s="68">
        <v>2292286</v>
      </c>
      <c r="L6" s="69">
        <v>4082353002.219964</v>
      </c>
      <c r="M6" s="69">
        <v>7435249229.5700989</v>
      </c>
      <c r="N6" s="69">
        <v>6255586771.6699915</v>
      </c>
      <c r="O6" s="69">
        <v>43567600851.529793</v>
      </c>
      <c r="P6" s="69">
        <v>61340789854.989845</v>
      </c>
      <c r="Q6" s="136">
        <v>16043.327394776206</v>
      </c>
      <c r="R6" s="136">
        <v>22020.059437567299</v>
      </c>
      <c r="S6" s="136">
        <v>29104.009843118241</v>
      </c>
      <c r="T6" s="136">
        <v>32436.473537192167</v>
      </c>
      <c r="U6" s="136">
        <v>28527.654286389934</v>
      </c>
      <c r="V6" s="98">
        <v>0.11341429472587626</v>
      </c>
      <c r="W6" s="98">
        <v>0.15217952733646675</v>
      </c>
      <c r="X6" s="98">
        <v>9.9930375180060427E-2</v>
      </c>
      <c r="Y6" s="98">
        <v>0.63447580275759652</v>
      </c>
      <c r="Z6" s="98">
        <v>1</v>
      </c>
    </row>
    <row r="7" spans="2:27" x14ac:dyDescent="0.3">
      <c r="B7" s="40" t="s">
        <v>76</v>
      </c>
    </row>
    <row r="8" spans="2:27" x14ac:dyDescent="0.3">
      <c r="B8" s="20"/>
      <c r="C8" s="20"/>
      <c r="D8" s="20"/>
      <c r="E8" s="20"/>
      <c r="F8" s="20"/>
      <c r="G8" s="9"/>
      <c r="H8" s="9"/>
      <c r="I8" s="9"/>
      <c r="J8" s="9"/>
      <c r="K8" s="9"/>
    </row>
    <row r="9" spans="2:27" x14ac:dyDescent="0.3">
      <c r="B9" s="20"/>
      <c r="C9" s="9"/>
    </row>
    <row r="10" spans="2:27" x14ac:dyDescent="0.3">
      <c r="B10" s="20"/>
      <c r="C10" s="9"/>
      <c r="G10" s="9"/>
      <c r="H10" s="9"/>
      <c r="I10" s="9"/>
      <c r="J10" s="9"/>
      <c r="K10" s="9"/>
      <c r="L10" s="9"/>
      <c r="M10" s="9"/>
      <c r="N10" s="9"/>
      <c r="O10" s="9"/>
      <c r="P10" s="9"/>
    </row>
    <row r="11" spans="2:27" x14ac:dyDescent="0.3">
      <c r="B11" s="20"/>
      <c r="C11" s="9"/>
      <c r="F11" s="9"/>
    </row>
    <row r="12" spans="2:27" x14ac:dyDescent="0.3">
      <c r="C12" s="9"/>
      <c r="F12" s="9"/>
    </row>
    <row r="13" spans="2:27" x14ac:dyDescent="0.3">
      <c r="F13" s="9"/>
    </row>
    <row r="14" spans="2:27" x14ac:dyDescent="0.3">
      <c r="F14" s="9"/>
    </row>
  </sheetData>
  <mergeCells count="8">
    <mergeCell ref="B1:Z1"/>
    <mergeCell ref="B2:Z2"/>
    <mergeCell ref="Q4:U4"/>
    <mergeCell ref="V4:Z4"/>
    <mergeCell ref="B4:F4"/>
    <mergeCell ref="L4:P4"/>
    <mergeCell ref="B3:Z3"/>
    <mergeCell ref="G4:K4"/>
  </mergeCells>
  <pageMargins left="0.7" right="0.7" top="0.75" bottom="0.75" header="0.3" footer="0.3"/>
  <pageSetup paperSize="0" orientation="portrait" horizontalDpi="0" verticalDpi="0" copie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2242559860754EBA04917240847C28" ma:contentTypeVersion="2" ma:contentTypeDescription="Create a new document." ma:contentTypeScope="" ma:versionID="d684083f68b8c2c37a1244b92e63c4f2">
  <xsd:schema xmlns:xsd="http://www.w3.org/2001/XMLSchema" xmlns:xs="http://www.w3.org/2001/XMLSchema" xmlns:p="http://schemas.microsoft.com/office/2006/metadata/properties" xmlns:ns2="f49c234a-949e-4ddc-a6f0-dd178b13d28c" targetNamespace="http://schemas.microsoft.com/office/2006/metadata/properties" ma:root="true" ma:fieldsID="8feadde56424573912e24e360962821c" ns2:_="">
    <xsd:import namespace="f49c234a-949e-4ddc-a6f0-dd178b13d28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9c234a-949e-4ddc-a6f0-dd178b13d2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EA09A7-C035-40CD-A20F-96A71AEE414E}">
  <ds:schemaRefs>
    <ds:schemaRef ds:uri="http://schemas.microsoft.com/office/2006/documentManagement/types"/>
    <ds:schemaRef ds:uri="http://schemas.microsoft.com/office/2006/metadata/properties"/>
    <ds:schemaRef ds:uri="f49c234a-949e-4ddc-a6f0-dd178b13d28c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FAB7D37-0C1A-44F8-A320-EEFEA5F4AE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4FFFE9-2143-4C6D-97EF-5CAC990D8E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9c234a-949e-4ddc-a6f0-dd178b13d2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53</vt:i4>
      </vt:variant>
    </vt:vector>
  </HeadingPairs>
  <TitlesOfParts>
    <vt:vector size="53" baseType="lpstr">
      <vt:lpstr>Índice	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  <vt:lpstr>51</vt:lpstr>
      <vt:lpstr>52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Sally Diaz Grisanty</dc:creator>
  <cp:lastModifiedBy>Johanna Whilkis Ortiz</cp:lastModifiedBy>
  <dcterms:created xsi:type="dcterms:W3CDTF">2021-01-27T20:43:01Z</dcterms:created>
  <dcterms:modified xsi:type="dcterms:W3CDTF">2022-02-25T20:07:16Z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0x010100582242559860754EBA04917240847C28</vt:lpwstr>
  </property>
</Properties>
</file>