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PRESUPUESTO\"/>
    </mc:Choice>
  </mc:AlternateContent>
  <xr:revisionPtr revIDLastSave="0" documentId="13_ncr:1_{59CE72F0-E535-44CF-8BE5-D0642F4C0712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P1 Presupuesto Aprobado" sheetId="1" state="hidden" r:id="rId1"/>
    <sheet name="Sheet2" sheetId="3" state="hidden" r:id="rId2"/>
    <sheet name="Gastos" sheetId="5" r:id="rId3"/>
    <sheet name="Ingresos" sheetId="6" r:id="rId4"/>
    <sheet name="Sheet3" sheetId="4" state="hidden" r:id="rId5"/>
    <sheet name="Sheet1" sheetId="2" state="hidden" r:id="rId6"/>
  </sheets>
  <definedNames>
    <definedName name="_xlnm.Print_Area" localSheetId="1">Sheet2!$C$2:$E$96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5" l="1"/>
  <c r="H16" i="5"/>
  <c r="H87" i="5"/>
  <c r="H88" i="5" s="1"/>
  <c r="H64" i="5"/>
  <c r="H62" i="5"/>
  <c r="H39" i="5"/>
  <c r="H36" i="5"/>
  <c r="C14" i="6"/>
  <c r="C16" i="6" s="1"/>
  <c r="C13" i="6"/>
  <c r="C12" i="6"/>
  <c r="C11" i="6"/>
  <c r="F9" i="6"/>
  <c r="C9" i="6"/>
  <c r="F84" i="5" l="1"/>
  <c r="E84" i="5"/>
  <c r="G54" i="3"/>
  <c r="G38" i="3"/>
  <c r="G28" i="3"/>
  <c r="G18" i="3"/>
  <c r="G13" i="3"/>
  <c r="H38" i="3"/>
  <c r="G64" i="3" l="1"/>
  <c r="G85" i="3"/>
  <c r="H13" i="3"/>
  <c r="H64" i="3" l="1"/>
  <c r="H54" i="3"/>
  <c r="H28" i="3"/>
  <c r="H18" i="3"/>
  <c r="H85" i="3" l="1"/>
  <c r="E85" i="3"/>
  <c r="E88" i="3" s="1"/>
  <c r="D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3" i="3"/>
  <c r="F62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4" i="3"/>
  <c r="F43" i="3"/>
  <c r="F42" i="3"/>
  <c r="F41" i="3"/>
  <c r="F37" i="3"/>
  <c r="F35" i="3"/>
  <c r="F34" i="3"/>
  <c r="F33" i="3"/>
  <c r="F32" i="3"/>
  <c r="F31" i="3"/>
  <c r="F29" i="3"/>
  <c r="F27" i="3"/>
  <c r="F26" i="3"/>
  <c r="F25" i="3"/>
  <c r="F23" i="3"/>
  <c r="F22" i="3"/>
  <c r="F19" i="3"/>
  <c r="F14" i="3"/>
  <c r="F65" i="1"/>
  <c r="F62" i="1"/>
  <c r="F60" i="1"/>
  <c r="F59" i="1"/>
  <c r="F58" i="1"/>
  <c r="F57" i="1"/>
  <c r="F56" i="1"/>
  <c r="F55" i="1"/>
  <c r="F37" i="1"/>
  <c r="F35" i="1"/>
  <c r="F34" i="1"/>
  <c r="F33" i="1"/>
  <c r="F32" i="1"/>
  <c r="F31" i="1"/>
  <c r="F29" i="1"/>
  <c r="F27" i="1"/>
  <c r="F26" i="1"/>
  <c r="F25" i="1"/>
  <c r="F23" i="1"/>
  <c r="F22" i="1"/>
  <c r="F19" i="1"/>
  <c r="F14" i="1"/>
  <c r="F85" i="1" s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63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3" l="1"/>
  <c r="J7" i="2"/>
  <c r="K19" i="2"/>
  <c r="F19" i="2"/>
  <c r="F21" i="2" s="1"/>
  <c r="H11" i="2"/>
  <c r="J8" i="2" s="1"/>
  <c r="K7" i="2" l="1"/>
  <c r="E85" i="1"/>
  <c r="D85" i="1"/>
</calcChain>
</file>

<file path=xl/sharedStrings.xml><?xml version="1.0" encoding="utf-8"?>
<sst xmlns="http://schemas.openxmlformats.org/spreadsheetml/2006/main" count="290" uniqueCount="115">
  <si>
    <t xml:space="preserve">TESORERIA DE LA SEGURIDAD SOCIAL 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</si>
  <si>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</si>
  <si>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</si>
  <si>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</si>
  <si>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</si>
  <si>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</si>
  <si>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</si>
  <si>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</si>
  <si>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</si>
  <si>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</si>
  <si>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</si>
  <si>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</si>
  <si>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</si>
  <si>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</si>
  <si>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</si>
  <si>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</si>
  <si>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</si>
  <si>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</si>
  <si>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</si>
  <si>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</si>
  <si>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</si>
  <si>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</si>
  <si>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</si>
  <si>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</si>
  <si>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</si>
  <si>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</si>
  <si>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</si>
  <si>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</si>
  <si>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</si>
  <si>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</si>
  <si>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</si>
  <si>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</si>
  <si>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</si>
  <si>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</si>
  <si>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</si>
  <si>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</si>
  <si>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</si>
  <si>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</si>
  <si>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</si>
  <si>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</si>
  <si>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</si>
  <si>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</si>
  <si>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</si>
  <si>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</si>
  <si>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</si>
  <si>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</si>
  <si>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</si>
  <si>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</si>
  <si>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</si>
  <si>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</si>
  <si>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</si>
  <si>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</si>
  <si>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</si>
  <si>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</si>
  <si>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</si>
  <si>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</si>
  <si>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</si>
  <si>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</si>
  <si>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</si>
  <si>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</si>
  <si>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</si>
  <si>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</si>
  <si>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</si>
  <si>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</si>
  <si>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</si>
  <si>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</si>
  <si>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</si>
  <si>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</si>
  <si>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</si>
  <si>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</si>
  <si>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</si>
  <si>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</si>
  <si>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</si>
  <si>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</si>
  <si>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</si>
  <si>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</si>
  <si>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</si>
  <si>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</si>
  <si>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</si>
  <si>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</si>
  <si>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</si>
  <si>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</si>
  <si>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</si>
  <si>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</si>
  <si>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Jose Israel Del Orbe</t>
  </si>
  <si>
    <t>Director de Finanzas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</si>
  <si>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</si>
  <si>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t>**</t>
  </si>
  <si>
    <t>Fuente :  SIGEF</t>
  </si>
  <si>
    <t>Total de modificaciones trimestre enero- marzo 2022</t>
  </si>
  <si>
    <t>Presupuesto vigente disponible =</t>
  </si>
  <si>
    <t>Presu. Ejecutado trimestre</t>
  </si>
  <si>
    <t>seria 80%</t>
  </si>
  <si>
    <t>17,747,035,152.00+306,181,933.57</t>
  </si>
  <si>
    <t>Calculo de IGPS03</t>
  </si>
  <si>
    <t>Donde:</t>
  </si>
  <si>
    <t>Valor neto de las modificaciones</t>
  </si>
  <si>
    <t>Presupuesto inicial</t>
  </si>
  <si>
    <t xml:space="preserve">Presupuesto vigente </t>
  </si>
  <si>
    <t>Menos: Presu. Ejecutado trimestre</t>
  </si>
  <si>
    <t>modificacion de adicion balance inicial</t>
  </si>
  <si>
    <t>mod. De una cuenta entre otra</t>
  </si>
  <si>
    <t>DOS MIL VENTITRES {2023}</t>
  </si>
  <si>
    <t>Adicion Bce. Inicial</t>
  </si>
  <si>
    <t>DOS MIL VENTICUATRO {2024}</t>
  </si>
  <si>
    <t>Presupuesto Modificado con Balance Inicial</t>
  </si>
  <si>
    <t>Presupuesto Asignado Año 2024</t>
  </si>
  <si>
    <t>Impuesto Seguridad Social Ley 13-20</t>
  </si>
  <si>
    <t>Monto estimado a recibir de Recaudacion Banco TSS</t>
  </si>
  <si>
    <t>Monto estimado a recibir de UNIPAGO</t>
  </si>
  <si>
    <t>Monto estimado a recibir de INFOTEP</t>
  </si>
  <si>
    <t>Total Presupuesto operativo ajustado 2024</t>
  </si>
  <si>
    <t>Transferencias Corrientes Gobierno Para Regimen Subsidiado</t>
  </si>
  <si>
    <t>Total Presupuesto  ajustado 2024</t>
  </si>
  <si>
    <t>Balance Inicial Comprometidos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</si>
</sst>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indexed="8"/>
      <name val="Century Gothic"/>
      <family val="2"/>
    </font>
    <font>
      <sz val="14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3" fillId="4" borderId="5" xfId="1" applyFont="1" applyFill="1" applyBorder="1"/>
    <xf numFmtId="43" fontId="0" fillId="0" borderId="0" xfId="0" applyNumberFormat="1"/>
    <xf numFmtId="43" fontId="0" fillId="0" borderId="0" xfId="1" applyFont="1"/>
    <xf numFmtId="43" fontId="8" fillId="0" borderId="0" xfId="1" applyFont="1"/>
    <xf numFmtId="0" fontId="0" fillId="0" borderId="7" xfId="0" applyBorder="1"/>
    <xf numFmtId="43" fontId="0" fillId="0" borderId="7" xfId="1" applyFont="1" applyBorder="1"/>
    <xf numFmtId="43" fontId="9" fillId="0" borderId="0" xfId="1" applyFont="1" applyAlignment="1">
      <alignment vertical="center" wrapText="1"/>
    </xf>
    <xf numFmtId="10" fontId="0" fillId="0" borderId="0" xfId="2" applyNumberFormat="1" applyFont="1"/>
    <xf numFmtId="43" fontId="3" fillId="0" borderId="8" xfId="0" applyNumberFormat="1" applyFont="1" applyBorder="1"/>
    <xf numFmtId="0" fontId="3" fillId="5" borderId="0" xfId="0" applyFont="1" applyFill="1"/>
    <xf numFmtId="43" fontId="0" fillId="0" borderId="0" xfId="1" applyFont="1" applyBorder="1"/>
    <xf numFmtId="4" fontId="0" fillId="0" borderId="0" xfId="0" applyNumberFormat="1"/>
    <xf numFmtId="0" fontId="0" fillId="0" borderId="0" xfId="0" applyAlignment="1">
      <alignment horizontal="right"/>
    </xf>
    <xf numFmtId="43" fontId="3" fillId="0" borderId="0" xfId="1" applyFont="1"/>
    <xf numFmtId="43" fontId="10" fillId="0" borderId="0" xfId="1" applyFont="1" applyAlignment="1">
      <alignment horizontal="right"/>
    </xf>
    <xf numFmtId="43" fontId="0" fillId="3" borderId="0" xfId="0" applyNumberFormat="1" applyFill="1"/>
    <xf numFmtId="43" fontId="11" fillId="0" borderId="0" xfId="1" applyFont="1" applyAlignment="1">
      <alignment horizontal="right"/>
    </xf>
    <xf numFmtId="164" fontId="14" fillId="0" borderId="4" xfId="0" applyNumberFormat="1" applyFont="1" applyBorder="1"/>
    <xf numFmtId="164" fontId="14" fillId="0" borderId="0" xfId="0" applyNumberFormat="1" applyFont="1"/>
    <xf numFmtId="0" fontId="12" fillId="0" borderId="0" xfId="0" applyFont="1"/>
    <xf numFmtId="43" fontId="14" fillId="4" borderId="5" xfId="1" applyFont="1" applyFill="1" applyBorder="1"/>
    <xf numFmtId="43" fontId="12" fillId="0" borderId="0" xfId="0" applyNumberFormat="1" applyFont="1"/>
    <xf numFmtId="43" fontId="12" fillId="0" borderId="0" xfId="1" applyFont="1"/>
    <xf numFmtId="10" fontId="12" fillId="0" borderId="0" xfId="2" applyNumberFormat="1" applyFont="1"/>
    <xf numFmtId="43" fontId="15" fillId="0" borderId="9" xfId="1" applyFont="1" applyBorder="1" applyAlignment="1">
      <alignment horizontal="right" vertical="center"/>
    </xf>
    <xf numFmtId="4" fontId="16" fillId="0" borderId="0" xfId="0" applyNumberFormat="1" applyFont="1"/>
    <xf numFmtId="0" fontId="17" fillId="0" borderId="0" xfId="0" applyFont="1"/>
    <xf numFmtId="43" fontId="17" fillId="0" borderId="0" xfId="1" applyFont="1"/>
    <xf numFmtId="0" fontId="18" fillId="0" borderId="0" xfId="0" applyFont="1" applyAlignment="1">
      <alignment vertical="center" wrapText="1" readingOrder="1"/>
    </xf>
    <xf numFmtId="0" fontId="19" fillId="0" borderId="0" xfId="0" applyFont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43" fontId="20" fillId="0" borderId="10" xfId="1" applyFont="1" applyBorder="1" applyAlignment="1">
      <alignment horizontal="right"/>
    </xf>
    <xf numFmtId="0" fontId="22" fillId="0" borderId="10" xfId="0" applyFont="1" applyBorder="1" applyAlignment="1">
      <alignment horizontal="left"/>
    </xf>
    <xf numFmtId="164" fontId="22" fillId="0" borderId="10" xfId="0" applyNumberFormat="1" applyFont="1" applyBorder="1"/>
    <xf numFmtId="0" fontId="22" fillId="0" borderId="10" xfId="0" applyFont="1" applyBorder="1" applyAlignment="1">
      <alignment horizontal="left" indent="1"/>
    </xf>
    <xf numFmtId="0" fontId="23" fillId="0" borderId="10" xfId="0" applyFont="1" applyBorder="1" applyAlignment="1">
      <alignment horizontal="left" indent="2"/>
    </xf>
    <xf numFmtId="43" fontId="24" fillId="0" borderId="10" xfId="1" applyFont="1" applyBorder="1" applyAlignment="1">
      <alignment horizontal="right"/>
    </xf>
    <xf numFmtId="0" fontId="23" fillId="0" borderId="10" xfId="0" applyFont="1" applyBorder="1" applyAlignment="1">
      <alignment horizontal="left" wrapText="1" indent="2"/>
    </xf>
    <xf numFmtId="43" fontId="21" fillId="6" borderId="0" xfId="1" applyFont="1" applyFill="1" applyBorder="1" applyAlignment="1">
      <alignment vertical="center"/>
    </xf>
    <xf numFmtId="43" fontId="21" fillId="6" borderId="0" xfId="1" applyFont="1" applyFill="1" applyBorder="1"/>
    <xf numFmtId="0" fontId="23" fillId="0" borderId="0" xfId="0" applyFont="1"/>
    <xf numFmtId="0" fontId="23" fillId="0" borderId="10" xfId="0" applyFont="1" applyBorder="1" applyAlignment="1">
      <alignment horizontal="left" wrapText="1"/>
    </xf>
    <xf numFmtId="0" fontId="25" fillId="0" borderId="0" xfId="0" applyFont="1"/>
    <xf numFmtId="0" fontId="0" fillId="7" borderId="0" xfId="0" applyFill="1" applyAlignment="1">
      <alignment vertical="center"/>
    </xf>
    <xf numFmtId="0" fontId="26" fillId="7" borderId="0" xfId="0" applyFont="1" applyFill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9" fillId="0" borderId="0" xfId="0" applyFont="1"/>
    <xf numFmtId="0" fontId="30" fillId="0" borderId="0" xfId="0" applyFont="1"/>
    <xf numFmtId="43" fontId="25" fillId="0" borderId="0" xfId="1" applyFont="1"/>
    <xf numFmtId="0" fontId="25" fillId="3" borderId="13" xfId="0" applyFont="1" applyFill="1" applyBorder="1" applyAlignment="1">
      <alignment vertical="center" wrapText="1"/>
    </xf>
    <xf numFmtId="43" fontId="25" fillId="3" borderId="13" xfId="1" applyFont="1" applyFill="1" applyBorder="1" applyAlignment="1">
      <alignment vertical="center" wrapText="1"/>
    </xf>
    <xf numFmtId="0" fontId="25" fillId="3" borderId="14" xfId="0" applyFont="1" applyFill="1" applyBorder="1" applyAlignment="1">
      <alignment vertical="center" wrapText="1"/>
    </xf>
    <xf numFmtId="43" fontId="31" fillId="0" borderId="0" xfId="1" applyFont="1" applyAlignment="1">
      <alignment horizontal="right"/>
    </xf>
    <xf numFmtId="0" fontId="32" fillId="0" borderId="14" xfId="0" applyFont="1" applyBorder="1"/>
    <xf numFmtId="43" fontId="25" fillId="3" borderId="14" xfId="1" applyFont="1" applyFill="1" applyBorder="1" applyAlignment="1">
      <alignment vertical="center" wrapText="1"/>
    </xf>
    <xf numFmtId="0" fontId="32" fillId="0" borderId="15" xfId="0" applyFont="1" applyBorder="1"/>
    <xf numFmtId="43" fontId="25" fillId="3" borderId="15" xfId="1" applyFont="1" applyFill="1" applyBorder="1" applyAlignment="1">
      <alignment vertical="center" wrapText="1"/>
    </xf>
    <xf numFmtId="0" fontId="27" fillId="0" borderId="0" xfId="0" applyFont="1" applyAlignment="1">
      <alignment horizontal="right"/>
    </xf>
    <xf numFmtId="43" fontId="27" fillId="0" borderId="8" xfId="1" applyFont="1" applyBorder="1"/>
    <xf numFmtId="43" fontId="33" fillId="0" borderId="0" xfId="1" applyFont="1"/>
    <xf numFmtId="0" fontId="34" fillId="0" borderId="0" xfId="0" applyFont="1" applyAlignment="1">
      <alignment horizontal="right"/>
    </xf>
    <xf numFmtId="43" fontId="35" fillId="0" borderId="8" xfId="0" applyNumberFormat="1" applyFont="1" applyBorder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3" fontId="13" fillId="2" borderId="2" xfId="1" applyFont="1" applyFill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left" vertical="center"/>
    </xf>
    <xf numFmtId="0" fontId="21" fillId="2" borderId="17" xfId="0" applyFont="1" applyFill="1" applyBorder="1" applyAlignment="1">
      <alignment horizontal="left" vertical="center"/>
    </xf>
    <xf numFmtId="43" fontId="21" fillId="2" borderId="11" xfId="1" applyFont="1" applyFill="1" applyBorder="1" applyAlignment="1">
      <alignment horizontal="center" vertical="center" wrapText="1"/>
    </xf>
    <xf numFmtId="43" fontId="21" fillId="2" borderId="17" xfId="1" applyFont="1" applyFill="1" applyBorder="1" applyAlignment="1">
      <alignment horizontal="center" vertical="center" wrapText="1"/>
    </xf>
    <xf numFmtId="43" fontId="21" fillId="2" borderId="12" xfId="1" applyFont="1" applyFill="1" applyBorder="1" applyAlignment="1">
      <alignment horizontal="center" vertical="center" wrapText="1"/>
    </xf>
    <xf numFmtId="43" fontId="21" fillId="2" borderId="16" xfId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top" wrapText="1" readingOrder="1"/>
    </xf>
    <xf numFmtId="0" fontId="36" fillId="0" borderId="0" xfId="0" applyFont="1" applyAlignment="1">
      <alignment horizontal="center" vertical="top" wrapText="1" readingOrder="1"/>
    </xf>
    <xf numFmtId="0" fontId="28" fillId="7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3512003</xdr:colOff>
      <xdr:row>89</xdr:row>
      <xdr:rowOff>46308</xdr:rowOff>
    </xdr:from>
    <xdr:to>
      <xdr:col>2</xdr:col>
      <xdr:colOff>4457700</xdr:colOff>
      <xdr:row>93</xdr:row>
      <xdr:rowOff>130265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6003" y="18362883"/>
          <a:ext cx="945697" cy="874532"/>
        </a:xfrm>
        <a:prstGeom prst="rect">
          <a:avLst/>
        </a:prstGeom>
      </xdr:spPr>
    </xdr:pic>
    <xdr:clientData/>
  </xdr:twoCellAnchor>
  <xdr:twoCellAnchor editAs="oneCell">
    <xdr:from>
      <xdr:col>2</xdr:col>
      <xdr:colOff>5723808</xdr:colOff>
      <xdr:row>90</xdr:row>
      <xdr:rowOff>152400</xdr:rowOff>
    </xdr:from>
    <xdr:to>
      <xdr:col>3</xdr:col>
      <xdr:colOff>523875</xdr:colOff>
      <xdr:row>96</xdr:row>
      <xdr:rowOff>89807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808" y="18659475"/>
          <a:ext cx="1858092" cy="11375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771525</xdr:colOff>
      <xdr:row>1</xdr:row>
      <xdr:rowOff>1</xdr:rowOff>
    </xdr:from>
    <xdr:to>
      <xdr:col>4</xdr:col>
      <xdr:colOff>1038225</xdr:colOff>
      <xdr:row>7</xdr:row>
      <xdr:rowOff>127636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353550" y="190501"/>
          <a:ext cx="1438275" cy="15468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0</xdr:row>
      <xdr:rowOff>0</xdr:rowOff>
    </xdr:from>
    <xdr:to>
      <xdr:col>4</xdr:col>
      <xdr:colOff>1000125</xdr:colOff>
      <xdr:row>8</xdr:row>
      <xdr:rowOff>22860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201150" y="0"/>
          <a:ext cx="1743075" cy="18230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1812925</xdr:colOff>
      <xdr:row>0</xdr:row>
      <xdr:rowOff>0</xdr:rowOff>
    </xdr:from>
    <xdr:to>
      <xdr:col>5</xdr:col>
      <xdr:colOff>1498600</xdr:colOff>
      <xdr:row>6</xdr:row>
      <xdr:rowOff>146685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0EAEC3B4-CC6E-4AD2-912F-E5E81C704E7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798050" y="0"/>
          <a:ext cx="1685925" cy="14484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4114800</xdr:colOff>
      <xdr:row>0</xdr:row>
      <xdr:rowOff>180975</xdr:rowOff>
    </xdr:from>
    <xdr:to>
      <xdr:col>1</xdr:col>
      <xdr:colOff>5762626</xdr:colOff>
      <xdr:row>4</xdr:row>
      <xdr:rowOff>190500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48027C72-B29F-4FE7-BE56-B11680A297A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88" t="18716" r="8702" b="19253"/>
        <a:stretch/>
      </xdr:blipFill>
      <xdr:spPr bwMode="auto">
        <a:xfrm>
          <a:off x="4724400" y="180975"/>
          <a:ext cx="1647826" cy="1171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6"/>
  <sheetViews>
    <sheetView showGridLines="0" topLeftCell="B1" workbookViewId="0">
      <selection activeCell="B1" sqref="A1:XFD1048576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7.85546875" customWidth="1"/>
    <col min="6" max="6" width="18" bestFit="1" customWidth="1"/>
  </cols>
  <sheetData>
    <row r="3" spans="2:16" ht="28.5" customHeight="1" x14ac:dyDescent="0.25">
      <c r="C3" s="83"/>
      <c r="D3" s="84"/>
      <c r="E3" s="8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85" t="s">
        <v>0</v>
      </c>
      <c r="D4" s="86"/>
      <c r="E4" s="86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87" t="s">
        <v>102</v>
      </c>
      <c r="D5" s="88"/>
      <c r="E5" s="88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89" t="s">
        <v>1</v>
      </c>
      <c r="D6" s="90"/>
      <c r="E6" s="90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89" t="s">
        <v>2</v>
      </c>
      <c r="D7" s="90"/>
      <c r="E7" s="90"/>
      <c r="F7" s="5"/>
      <c r="G7" s="4"/>
      <c r="H7" s="4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80" t="s">
        <v>3</v>
      </c>
      <c r="D9" s="81" t="s">
        <v>4</v>
      </c>
      <c r="E9" s="81" t="s">
        <v>5</v>
      </c>
      <c r="F9" s="6"/>
    </row>
    <row r="10" spans="2:16" ht="23.25" customHeight="1" x14ac:dyDescent="0.25">
      <c r="C10" s="80"/>
      <c r="D10" s="82"/>
      <c r="E10" s="82"/>
      <c r="F10" s="6" t="s">
        <v>87</v>
      </c>
    </row>
    <row r="11" spans="2:16" x14ac:dyDescent="0.25">
      <c r="C11" s="7" t="s">
        <v>6</v>
      </c>
      <c r="D11" s="8"/>
      <c r="E11" s="8"/>
      <c r="F11" s="6"/>
    </row>
    <row r="12" spans="2:16" x14ac:dyDescent="0.25">
      <c r="C12" s="9" t="s">
        <v>7</v>
      </c>
      <c r="D12" s="10"/>
      <c r="F12" s="6"/>
    </row>
    <row r="13" spans="2:16" x14ac:dyDescent="0.25">
      <c r="C13" s="11" t="s">
        <v>8</v>
      </c>
      <c r="D13" s="30">
        <v>348093316</v>
      </c>
      <c r="E13" s="30">
        <v>348093316</v>
      </c>
      <c r="F13" s="31">
        <v>0</v>
      </c>
    </row>
    <row r="14" spans="2:16" x14ac:dyDescent="0.25">
      <c r="C14" s="11" t="s">
        <v>9</v>
      </c>
      <c r="D14" s="30">
        <v>81146013</v>
      </c>
      <c r="E14" s="22">
        <v>86329513</v>
      </c>
      <c r="F14" s="31">
        <f>+E14-D14</f>
        <v>5183500</v>
      </c>
    </row>
    <row r="15" spans="2:16" x14ac:dyDescent="0.25">
      <c r="C15" s="11" t="s">
        <v>10</v>
      </c>
      <c r="D15" s="30">
        <v>0</v>
      </c>
      <c r="E15" s="22">
        <v>0</v>
      </c>
      <c r="F15" s="31">
        <v>0</v>
      </c>
    </row>
    <row r="16" spans="2:16" x14ac:dyDescent="0.25">
      <c r="C16" s="11" t="s">
        <v>11</v>
      </c>
      <c r="D16" s="30">
        <v>1950000</v>
      </c>
      <c r="E16" s="30">
        <v>1950000</v>
      </c>
      <c r="F16" s="31">
        <v>0</v>
      </c>
    </row>
    <row r="17" spans="3:6" x14ac:dyDescent="0.25">
      <c r="C17" s="11" t="s">
        <v>12</v>
      </c>
      <c r="D17" s="30">
        <v>46021450</v>
      </c>
      <c r="E17" s="30">
        <v>46021450</v>
      </c>
      <c r="F17" s="31">
        <v>0</v>
      </c>
    </row>
    <row r="18" spans="3:6" x14ac:dyDescent="0.25">
      <c r="C18" s="9" t="s">
        <v>13</v>
      </c>
      <c r="D18" s="30" t="s">
        <v>83</v>
      </c>
      <c r="E18" s="22">
        <v>0</v>
      </c>
      <c r="F18" s="31">
        <v>0</v>
      </c>
    </row>
    <row r="19" spans="3:6" x14ac:dyDescent="0.25">
      <c r="C19" s="11" t="s">
        <v>14</v>
      </c>
      <c r="D19" s="30">
        <v>58415833</v>
      </c>
      <c r="E19" s="22">
        <v>58423333</v>
      </c>
      <c r="F19" s="31">
        <f>+E19-D19</f>
        <v>7500</v>
      </c>
    </row>
    <row r="20" spans="3:6" x14ac:dyDescent="0.25">
      <c r="C20" s="11" t="s">
        <v>15</v>
      </c>
      <c r="D20" s="30">
        <v>1578200</v>
      </c>
      <c r="E20" s="30">
        <v>1578200</v>
      </c>
      <c r="F20" s="31">
        <v>0</v>
      </c>
    </row>
    <row r="21" spans="3:6" x14ac:dyDescent="0.25">
      <c r="C21" s="11" t="s">
        <v>16</v>
      </c>
      <c r="D21" s="30">
        <v>3666592</v>
      </c>
      <c r="E21" s="30">
        <v>3666592</v>
      </c>
      <c r="F21" s="31">
        <v>0</v>
      </c>
    </row>
    <row r="22" spans="3:6" x14ac:dyDescent="0.25">
      <c r="C22" s="11" t="s">
        <v>17</v>
      </c>
      <c r="D22" s="30">
        <v>1601312</v>
      </c>
      <c r="E22" s="22">
        <v>1658312</v>
      </c>
      <c r="F22" s="31">
        <f>+E22-D22</f>
        <v>57000</v>
      </c>
    </row>
    <row r="23" spans="3:6" x14ac:dyDescent="0.25">
      <c r="C23" s="11" t="s">
        <v>18</v>
      </c>
      <c r="D23" s="30">
        <v>96321286</v>
      </c>
      <c r="E23" s="22">
        <v>189584384</v>
      </c>
      <c r="F23" s="31">
        <f>+E23-D23</f>
        <v>93263098</v>
      </c>
    </row>
    <row r="24" spans="3:6" x14ac:dyDescent="0.25">
      <c r="C24" s="11" t="s">
        <v>19</v>
      </c>
      <c r="D24" s="30">
        <v>2908894</v>
      </c>
      <c r="E24" s="30">
        <v>2908894</v>
      </c>
      <c r="F24" s="31">
        <v>0</v>
      </c>
    </row>
    <row r="25" spans="3:6" x14ac:dyDescent="0.25">
      <c r="C25" s="11" t="s">
        <v>20</v>
      </c>
      <c r="D25" s="30">
        <v>19678369</v>
      </c>
      <c r="E25" s="22">
        <v>63661498.960000001</v>
      </c>
      <c r="F25" s="31">
        <f>+E25-D25</f>
        <v>43983129.960000001</v>
      </c>
    </row>
    <row r="26" spans="3:6" x14ac:dyDescent="0.25">
      <c r="C26" s="11" t="s">
        <v>21</v>
      </c>
      <c r="D26" s="30">
        <v>39820045</v>
      </c>
      <c r="E26" s="27">
        <v>71192335.700000003</v>
      </c>
      <c r="F26" s="31">
        <f>+E26-D26</f>
        <v>31372290.700000003</v>
      </c>
    </row>
    <row r="27" spans="3:6" x14ac:dyDescent="0.25">
      <c r="C27" s="11" t="s">
        <v>22</v>
      </c>
      <c r="D27" s="30">
        <v>13650108</v>
      </c>
      <c r="E27" s="27">
        <v>35406255.450000003</v>
      </c>
      <c r="F27" s="31">
        <f>+E27-D27</f>
        <v>21756147.450000003</v>
      </c>
    </row>
    <row r="28" spans="3:6" x14ac:dyDescent="0.25">
      <c r="C28" s="9" t="s">
        <v>23</v>
      </c>
      <c r="D28" s="30" t="s">
        <v>83</v>
      </c>
      <c r="E28" s="22">
        <v>0</v>
      </c>
      <c r="F28" s="31">
        <v>0</v>
      </c>
    </row>
    <row r="29" spans="3:6" x14ac:dyDescent="0.25">
      <c r="C29" s="11" t="s">
        <v>24</v>
      </c>
      <c r="D29" s="30">
        <v>1204536</v>
      </c>
      <c r="E29" s="27">
        <v>2127455.02</v>
      </c>
      <c r="F29" s="31">
        <f>+E29-D29</f>
        <v>922919.02</v>
      </c>
    </row>
    <row r="30" spans="3:6" x14ac:dyDescent="0.25">
      <c r="C30" s="11" t="s">
        <v>25</v>
      </c>
      <c r="D30" s="30">
        <v>1225800</v>
      </c>
      <c r="E30" s="30">
        <v>1225800</v>
      </c>
      <c r="F30" s="31">
        <v>0</v>
      </c>
    </row>
    <row r="31" spans="3:6" x14ac:dyDescent="0.25">
      <c r="C31" s="11" t="s">
        <v>26</v>
      </c>
      <c r="D31" s="30">
        <v>1499945</v>
      </c>
      <c r="E31" s="27">
        <v>1975726.25</v>
      </c>
      <c r="F31" s="31">
        <f>+E31-D31</f>
        <v>475781.25</v>
      </c>
    </row>
    <row r="32" spans="3:6" x14ac:dyDescent="0.25">
      <c r="C32" s="11" t="s">
        <v>27</v>
      </c>
      <c r="D32" s="30">
        <v>164136</v>
      </c>
      <c r="E32" s="27">
        <v>337716.6</v>
      </c>
      <c r="F32" s="31">
        <f>+E32-D32</f>
        <v>173580.59999999998</v>
      </c>
    </row>
    <row r="33" spans="3:6" x14ac:dyDescent="0.25">
      <c r="C33" s="11" t="s">
        <v>28</v>
      </c>
      <c r="D33" s="30">
        <v>159950</v>
      </c>
      <c r="E33" s="27">
        <v>172085</v>
      </c>
      <c r="F33" s="31">
        <f>+E33-D33</f>
        <v>12135</v>
      </c>
    </row>
    <row r="34" spans="3:6" x14ac:dyDescent="0.25">
      <c r="C34" s="11" t="s">
        <v>29</v>
      </c>
      <c r="D34" s="30">
        <v>143778</v>
      </c>
      <c r="E34" s="27">
        <v>468778</v>
      </c>
      <c r="F34" s="31">
        <f>+E34-D34</f>
        <v>325000</v>
      </c>
    </row>
    <row r="35" spans="3:6" x14ac:dyDescent="0.25">
      <c r="C35" s="11" t="s">
        <v>30</v>
      </c>
      <c r="D35" s="30">
        <v>4009640</v>
      </c>
      <c r="E35" s="27">
        <v>6131048</v>
      </c>
      <c r="F35" s="31">
        <f>+E35-D35</f>
        <v>2121408</v>
      </c>
    </row>
    <row r="36" spans="3:6" x14ac:dyDescent="0.25">
      <c r="C36" s="11" t="s">
        <v>31</v>
      </c>
      <c r="D36" s="30">
        <v>0</v>
      </c>
      <c r="E36" s="22">
        <v>0</v>
      </c>
      <c r="F36" s="31">
        <v>0</v>
      </c>
    </row>
    <row r="37" spans="3:6" x14ac:dyDescent="0.25">
      <c r="C37" s="11" t="s">
        <v>32</v>
      </c>
      <c r="D37" s="30">
        <v>5829369</v>
      </c>
      <c r="E37" s="27">
        <v>17261100.18</v>
      </c>
      <c r="F37" s="31">
        <f>+E37-D37</f>
        <v>11431731.18</v>
      </c>
    </row>
    <row r="38" spans="3:6" x14ac:dyDescent="0.25">
      <c r="C38" s="9" t="s">
        <v>33</v>
      </c>
      <c r="D38" s="30">
        <v>0</v>
      </c>
      <c r="E38" s="22">
        <v>0</v>
      </c>
      <c r="F38" s="31">
        <v>0</v>
      </c>
    </row>
    <row r="39" spans="3:6" x14ac:dyDescent="0.25">
      <c r="C39" s="11" t="s">
        <v>34</v>
      </c>
      <c r="D39" s="30">
        <v>100000</v>
      </c>
      <c r="E39" s="30">
        <v>100000</v>
      </c>
      <c r="F39" s="31">
        <v>0</v>
      </c>
    </row>
    <row r="40" spans="3:6" x14ac:dyDescent="0.25">
      <c r="C40" s="11" t="s">
        <v>35</v>
      </c>
      <c r="D40" s="30">
        <v>18696053152</v>
      </c>
      <c r="E40" s="30">
        <v>18696053152</v>
      </c>
      <c r="F40" s="31">
        <v>0</v>
      </c>
    </row>
    <row r="41" spans="3:6" x14ac:dyDescent="0.25">
      <c r="C41" s="11" t="s">
        <v>36</v>
      </c>
      <c r="D41" s="30">
        <v>0</v>
      </c>
      <c r="E41" s="22">
        <v>0</v>
      </c>
      <c r="F41" s="31">
        <f t="shared" ref="F41:F77" si="0">+D41-E41</f>
        <v>0</v>
      </c>
    </row>
    <row r="42" spans="3:6" x14ac:dyDescent="0.25">
      <c r="C42" s="11" t="s">
        <v>37</v>
      </c>
      <c r="D42" s="30">
        <v>0</v>
      </c>
      <c r="E42" s="22">
        <v>0</v>
      </c>
      <c r="F42" s="31">
        <f t="shared" si="0"/>
        <v>0</v>
      </c>
    </row>
    <row r="43" spans="3:6" x14ac:dyDescent="0.25">
      <c r="C43" s="11" t="s">
        <v>38</v>
      </c>
      <c r="D43" s="30">
        <v>0</v>
      </c>
      <c r="E43" s="22">
        <v>0</v>
      </c>
      <c r="F43" s="31">
        <f t="shared" si="0"/>
        <v>0</v>
      </c>
    </row>
    <row r="44" spans="3:6" x14ac:dyDescent="0.25">
      <c r="C44" s="11" t="s">
        <v>39</v>
      </c>
      <c r="D44" s="30">
        <v>0</v>
      </c>
      <c r="E44" s="22">
        <v>0</v>
      </c>
      <c r="F44" s="31">
        <f t="shared" si="0"/>
        <v>0</v>
      </c>
    </row>
    <row r="45" spans="3:6" x14ac:dyDescent="0.25">
      <c r="C45" s="11" t="s">
        <v>40</v>
      </c>
      <c r="D45" s="30">
        <v>0</v>
      </c>
      <c r="E45" s="22">
        <v>0</v>
      </c>
      <c r="F45" s="31">
        <f t="shared" si="0"/>
        <v>0</v>
      </c>
    </row>
    <row r="46" spans="3:6" x14ac:dyDescent="0.25">
      <c r="C46" s="11" t="s">
        <v>41</v>
      </c>
      <c r="D46" s="30">
        <v>0</v>
      </c>
      <c r="E46" s="22">
        <v>0</v>
      </c>
      <c r="F46" s="31">
        <f t="shared" si="0"/>
        <v>0</v>
      </c>
    </row>
    <row r="47" spans="3:6" x14ac:dyDescent="0.25">
      <c r="C47" s="9" t="s">
        <v>42</v>
      </c>
      <c r="D47" s="30">
        <v>0</v>
      </c>
      <c r="E47" s="22">
        <v>0</v>
      </c>
      <c r="F47" s="31">
        <f t="shared" si="0"/>
        <v>0</v>
      </c>
    </row>
    <row r="48" spans="3:6" x14ac:dyDescent="0.25">
      <c r="C48" s="11" t="s">
        <v>43</v>
      </c>
      <c r="D48" s="30">
        <v>0</v>
      </c>
      <c r="E48" s="22">
        <v>0</v>
      </c>
      <c r="F48" s="31">
        <f t="shared" si="0"/>
        <v>0</v>
      </c>
    </row>
    <row r="49" spans="3:6" x14ac:dyDescent="0.25">
      <c r="C49" s="11" t="s">
        <v>44</v>
      </c>
      <c r="D49" s="30">
        <v>0</v>
      </c>
      <c r="E49" s="22">
        <v>0</v>
      </c>
      <c r="F49" s="31">
        <f t="shared" si="0"/>
        <v>0</v>
      </c>
    </row>
    <row r="50" spans="3:6" x14ac:dyDescent="0.25">
      <c r="C50" s="11" t="s">
        <v>45</v>
      </c>
      <c r="D50" s="30">
        <v>0</v>
      </c>
      <c r="E50" s="22">
        <v>0</v>
      </c>
      <c r="F50" s="31">
        <f t="shared" si="0"/>
        <v>0</v>
      </c>
    </row>
    <row r="51" spans="3:6" x14ac:dyDescent="0.25">
      <c r="C51" s="11" t="s">
        <v>46</v>
      </c>
      <c r="D51" s="30">
        <v>0</v>
      </c>
      <c r="E51" s="22">
        <v>0</v>
      </c>
      <c r="F51" s="31">
        <f t="shared" si="0"/>
        <v>0</v>
      </c>
    </row>
    <row r="52" spans="3:6" x14ac:dyDescent="0.25">
      <c r="C52" s="11" t="s">
        <v>47</v>
      </c>
      <c r="D52" s="30">
        <v>0</v>
      </c>
      <c r="E52" s="22">
        <v>0</v>
      </c>
      <c r="F52" s="31">
        <f t="shared" si="0"/>
        <v>0</v>
      </c>
    </row>
    <row r="53" spans="3:6" x14ac:dyDescent="0.25">
      <c r="C53" s="11" t="s">
        <v>48</v>
      </c>
      <c r="D53" s="30">
        <v>0</v>
      </c>
      <c r="E53" s="22">
        <v>0</v>
      </c>
      <c r="F53" s="31">
        <f t="shared" si="0"/>
        <v>0</v>
      </c>
    </row>
    <row r="54" spans="3:6" x14ac:dyDescent="0.25">
      <c r="C54" s="9" t="s">
        <v>49</v>
      </c>
      <c r="D54" s="30" t="s">
        <v>83</v>
      </c>
      <c r="E54" s="22">
        <v>0</v>
      </c>
      <c r="F54" s="31">
        <v>0</v>
      </c>
    </row>
    <row r="55" spans="3:6" x14ac:dyDescent="0.25">
      <c r="C55" s="11" t="s">
        <v>50</v>
      </c>
      <c r="D55" s="30">
        <v>6586432</v>
      </c>
      <c r="E55" s="27">
        <v>38286004.149999999</v>
      </c>
      <c r="F55" s="31">
        <f t="shared" ref="F55:F60" si="1">+E55-D55</f>
        <v>31699572.149999999</v>
      </c>
    </row>
    <row r="56" spans="3:6" x14ac:dyDescent="0.25">
      <c r="C56" s="11" t="s">
        <v>51</v>
      </c>
      <c r="D56" s="30">
        <v>0</v>
      </c>
      <c r="E56" s="27">
        <v>2150859.66</v>
      </c>
      <c r="F56" s="31">
        <f t="shared" si="1"/>
        <v>2150859.66</v>
      </c>
    </row>
    <row r="57" spans="3:6" x14ac:dyDescent="0.25">
      <c r="C57" s="11" t="s">
        <v>52</v>
      </c>
      <c r="D57" s="30">
        <v>0</v>
      </c>
      <c r="E57" s="27">
        <v>336294</v>
      </c>
      <c r="F57" s="31">
        <f t="shared" si="1"/>
        <v>336294</v>
      </c>
    </row>
    <row r="58" spans="3:6" x14ac:dyDescent="0.25">
      <c r="C58" s="11" t="s">
        <v>53</v>
      </c>
      <c r="D58" s="30">
        <v>0</v>
      </c>
      <c r="E58" s="27">
        <v>2714000</v>
      </c>
      <c r="F58" s="31">
        <f t="shared" si="1"/>
        <v>2714000</v>
      </c>
    </row>
    <row r="59" spans="3:6" x14ac:dyDescent="0.25">
      <c r="C59" s="11" t="s">
        <v>54</v>
      </c>
      <c r="D59" s="30">
        <v>10616996</v>
      </c>
      <c r="E59" s="27">
        <v>69838688.629999995</v>
      </c>
      <c r="F59" s="31">
        <f t="shared" si="1"/>
        <v>59221692.629999995</v>
      </c>
    </row>
    <row r="60" spans="3:6" x14ac:dyDescent="0.25">
      <c r="C60" s="11" t="s">
        <v>55</v>
      </c>
      <c r="D60" s="30">
        <v>0</v>
      </c>
      <c r="E60" s="27">
        <v>614705.96</v>
      </c>
      <c r="F60" s="31">
        <f t="shared" si="1"/>
        <v>614705.96</v>
      </c>
    </row>
    <row r="61" spans="3:6" x14ac:dyDescent="0.25">
      <c r="C61" s="11" t="s">
        <v>56</v>
      </c>
      <c r="D61" s="30">
        <v>0</v>
      </c>
      <c r="E61" s="22">
        <v>0</v>
      </c>
      <c r="F61" s="31">
        <v>0</v>
      </c>
    </row>
    <row r="62" spans="3:6" x14ac:dyDescent="0.25">
      <c r="C62" s="11" t="s">
        <v>57</v>
      </c>
      <c r="D62" s="30">
        <v>0</v>
      </c>
      <c r="E62" s="27">
        <v>13550000</v>
      </c>
      <c r="F62" s="31">
        <f>+E62-D62</f>
        <v>13550000</v>
      </c>
    </row>
    <row r="63" spans="3:6" x14ac:dyDescent="0.25">
      <c r="C63" s="11" t="s">
        <v>58</v>
      </c>
      <c r="D63" s="30">
        <v>0</v>
      </c>
      <c r="E63" s="22">
        <v>0</v>
      </c>
      <c r="F63" s="31">
        <f t="shared" si="0"/>
        <v>0</v>
      </c>
    </row>
    <row r="64" spans="3:6" x14ac:dyDescent="0.25">
      <c r="C64" s="9" t="s">
        <v>59</v>
      </c>
      <c r="D64" s="30">
        <v>0</v>
      </c>
      <c r="E64" s="22">
        <v>0</v>
      </c>
      <c r="F64" s="31">
        <v>0</v>
      </c>
    </row>
    <row r="65" spans="3:6" x14ac:dyDescent="0.25">
      <c r="C65" s="11" t="s">
        <v>60</v>
      </c>
      <c r="D65" s="30">
        <v>0</v>
      </c>
      <c r="E65" s="27">
        <v>11872104</v>
      </c>
      <c r="F65" s="31">
        <f>+E65-D65</f>
        <v>11872104</v>
      </c>
    </row>
    <row r="66" spans="3:6" x14ac:dyDescent="0.25">
      <c r="C66" s="11" t="s">
        <v>61</v>
      </c>
      <c r="D66" s="30">
        <v>0</v>
      </c>
      <c r="E66" s="22">
        <v>0</v>
      </c>
      <c r="F66" s="31">
        <f t="shared" si="0"/>
        <v>0</v>
      </c>
    </row>
    <row r="67" spans="3:6" x14ac:dyDescent="0.25">
      <c r="C67" s="11" t="s">
        <v>62</v>
      </c>
      <c r="D67" s="30">
        <v>0</v>
      </c>
      <c r="E67" s="22">
        <v>0</v>
      </c>
      <c r="F67" s="31">
        <f t="shared" si="0"/>
        <v>0</v>
      </c>
    </row>
    <row r="68" spans="3:6" x14ac:dyDescent="0.25">
      <c r="C68" s="11" t="s">
        <v>63</v>
      </c>
      <c r="D68" s="30">
        <v>0</v>
      </c>
      <c r="E68" s="22">
        <v>0</v>
      </c>
      <c r="F68" s="31">
        <f t="shared" si="0"/>
        <v>0</v>
      </c>
    </row>
    <row r="69" spans="3:6" x14ac:dyDescent="0.25">
      <c r="C69" s="9" t="s">
        <v>64</v>
      </c>
      <c r="D69" s="30">
        <v>0</v>
      </c>
      <c r="E69" s="22">
        <v>0</v>
      </c>
      <c r="F69" s="31">
        <f t="shared" si="0"/>
        <v>0</v>
      </c>
    </row>
    <row r="70" spans="3:6" x14ac:dyDescent="0.25">
      <c r="C70" s="11" t="s">
        <v>65</v>
      </c>
      <c r="D70" s="30">
        <v>0</v>
      </c>
      <c r="E70" s="22">
        <v>0</v>
      </c>
      <c r="F70" s="31">
        <f t="shared" si="0"/>
        <v>0</v>
      </c>
    </row>
    <row r="71" spans="3:6" x14ac:dyDescent="0.25">
      <c r="C71" s="11" t="s">
        <v>66</v>
      </c>
      <c r="D71" s="30">
        <v>0</v>
      </c>
      <c r="E71" s="22">
        <v>0</v>
      </c>
      <c r="F71" s="31">
        <f t="shared" si="0"/>
        <v>0</v>
      </c>
    </row>
    <row r="72" spans="3:6" x14ac:dyDescent="0.25">
      <c r="C72" s="9" t="s">
        <v>67</v>
      </c>
      <c r="D72" s="30">
        <v>0</v>
      </c>
      <c r="E72" s="22">
        <v>0</v>
      </c>
      <c r="F72" s="31">
        <f t="shared" si="0"/>
        <v>0</v>
      </c>
    </row>
    <row r="73" spans="3:6" x14ac:dyDescent="0.25">
      <c r="C73" s="11" t="s">
        <v>68</v>
      </c>
      <c r="D73" s="30">
        <v>0</v>
      </c>
      <c r="E73" s="22">
        <v>0</v>
      </c>
      <c r="F73" s="31">
        <f t="shared" si="0"/>
        <v>0</v>
      </c>
    </row>
    <row r="74" spans="3:6" x14ac:dyDescent="0.25">
      <c r="C74" s="11" t="s">
        <v>69</v>
      </c>
      <c r="D74" s="30">
        <v>0</v>
      </c>
      <c r="E74" s="22">
        <v>0</v>
      </c>
      <c r="F74" s="31">
        <f t="shared" si="0"/>
        <v>0</v>
      </c>
    </row>
    <row r="75" spans="3:6" x14ac:dyDescent="0.25">
      <c r="C75" s="11" t="s">
        <v>70</v>
      </c>
      <c r="D75" s="30">
        <v>0</v>
      </c>
      <c r="E75" s="22">
        <v>0</v>
      </c>
      <c r="F75" s="31">
        <f t="shared" si="0"/>
        <v>0</v>
      </c>
    </row>
    <row r="76" spans="3:6" x14ac:dyDescent="0.25">
      <c r="C76" s="7" t="s">
        <v>71</v>
      </c>
      <c r="D76" s="30">
        <v>0</v>
      </c>
      <c r="E76" s="22">
        <v>0</v>
      </c>
      <c r="F76" s="31">
        <f t="shared" si="0"/>
        <v>0</v>
      </c>
    </row>
    <row r="77" spans="3:6" x14ac:dyDescent="0.25">
      <c r="C77" s="9" t="s">
        <v>72</v>
      </c>
      <c r="D77" s="30">
        <v>0</v>
      </c>
      <c r="E77" s="22">
        <v>0</v>
      </c>
      <c r="F77" s="31">
        <f t="shared" si="0"/>
        <v>0</v>
      </c>
    </row>
    <row r="78" spans="3:6" x14ac:dyDescent="0.25">
      <c r="C78" s="11" t="s">
        <v>73</v>
      </c>
      <c r="D78" s="30">
        <v>0</v>
      </c>
      <c r="E78" s="22">
        <v>0</v>
      </c>
      <c r="F78" s="31">
        <f t="shared" ref="F78:F84" si="2">+D78-E78</f>
        <v>0</v>
      </c>
    </row>
    <row r="79" spans="3:6" x14ac:dyDescent="0.25">
      <c r="C79" s="11" t="s">
        <v>74</v>
      </c>
      <c r="D79" s="30">
        <v>0</v>
      </c>
      <c r="E79" s="22">
        <v>0</v>
      </c>
      <c r="F79" s="31">
        <f t="shared" si="2"/>
        <v>0</v>
      </c>
    </row>
    <row r="80" spans="3:6" x14ac:dyDescent="0.25">
      <c r="C80" s="9" t="s">
        <v>75</v>
      </c>
      <c r="D80" s="30">
        <v>0</v>
      </c>
      <c r="E80" s="22">
        <v>0</v>
      </c>
      <c r="F80" s="31">
        <f t="shared" si="2"/>
        <v>0</v>
      </c>
    </row>
    <row r="81" spans="1:10" x14ac:dyDescent="0.25">
      <c r="C81" s="11" t="s">
        <v>76</v>
      </c>
      <c r="D81" s="30">
        <v>0</v>
      </c>
      <c r="E81" s="22">
        <v>0</v>
      </c>
      <c r="F81" s="31">
        <f t="shared" si="2"/>
        <v>0</v>
      </c>
    </row>
    <row r="82" spans="1:10" x14ac:dyDescent="0.25">
      <c r="C82" s="11" t="s">
        <v>77</v>
      </c>
      <c r="D82" s="30">
        <v>0</v>
      </c>
      <c r="E82" s="22">
        <v>0</v>
      </c>
      <c r="F82" s="31">
        <f t="shared" si="2"/>
        <v>0</v>
      </c>
    </row>
    <row r="83" spans="1:10" x14ac:dyDescent="0.25">
      <c r="C83" s="9" t="s">
        <v>78</v>
      </c>
      <c r="D83" s="30">
        <v>0</v>
      </c>
      <c r="E83" s="22">
        <v>0</v>
      </c>
      <c r="F83" s="31">
        <f t="shared" si="2"/>
        <v>0</v>
      </c>
    </row>
    <row r="84" spans="1:10" x14ac:dyDescent="0.25">
      <c r="C84" s="11" t="s">
        <v>79</v>
      </c>
      <c r="D84" s="30">
        <v>0</v>
      </c>
      <c r="E84" s="22">
        <v>0</v>
      </c>
      <c r="F84" s="31">
        <f t="shared" si="2"/>
        <v>0</v>
      </c>
    </row>
    <row r="85" spans="1:10" ht="15.75" thickBot="1" x14ac:dyDescent="0.3">
      <c r="C85" s="12" t="s">
        <v>80</v>
      </c>
      <c r="D85" s="16">
        <f>SUM(D13:D84)</f>
        <v>19442445152</v>
      </c>
      <c r="E85" s="16">
        <f>SUM(E13:E84)</f>
        <v>19775689601.560001</v>
      </c>
      <c r="F85" s="16">
        <f>SUM(F13:F84)</f>
        <v>333244449.56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E87" s="17" t="s">
        <v>83</v>
      </c>
    </row>
    <row r="88" spans="1:10" ht="33.75" customHeight="1" thickBot="1" x14ac:dyDescent="0.3">
      <c r="C88" s="14" t="s">
        <v>86</v>
      </c>
    </row>
    <row r="89" spans="1:10" ht="60.75" thickBot="1" x14ac:dyDescent="0.3">
      <c r="C89" s="15" t="s">
        <v>82</v>
      </c>
      <c r="F89" s="17"/>
    </row>
    <row r="90" spans="1:10" x14ac:dyDescent="0.25">
      <c r="E90" s="17"/>
      <c r="F90" s="17"/>
    </row>
    <row r="91" spans="1:10" ht="15.75" x14ac:dyDescent="0.25">
      <c r="B91" s="18"/>
      <c r="C91" s="18"/>
      <c r="D91" s="18"/>
      <c r="E91" s="23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18"/>
      <c r="E92" s="1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18"/>
      <c r="E93" s="1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18"/>
      <c r="E94" s="18"/>
      <c r="F94" s="18"/>
      <c r="G94" s="19"/>
      <c r="H94" s="19"/>
      <c r="I94" s="19"/>
      <c r="J94" s="19"/>
    </row>
    <row r="95" spans="1:10" ht="15.75" x14ac:dyDescent="0.25">
      <c r="C95" s="79" t="s">
        <v>84</v>
      </c>
      <c r="D95" s="79"/>
      <c r="E95" s="18"/>
      <c r="F95" s="18"/>
      <c r="G95" s="19"/>
      <c r="H95" s="19"/>
      <c r="I95" s="19"/>
      <c r="J95" s="19"/>
    </row>
    <row r="96" spans="1:10" ht="15.75" x14ac:dyDescent="0.25">
      <c r="C96" s="79" t="s">
        <v>85</v>
      </c>
      <c r="D96" s="79"/>
      <c r="E96" s="18"/>
      <c r="F96" s="18"/>
      <c r="G96" s="19"/>
      <c r="H96" s="19"/>
      <c r="I96" s="19"/>
      <c r="J96" s="19"/>
    </row>
  </sheetData>
  <mergeCells count="10">
    <mergeCell ref="C3:E3"/>
    <mergeCell ref="C4:E4"/>
    <mergeCell ref="C5:E5"/>
    <mergeCell ref="C6:E6"/>
    <mergeCell ref="C7:E7"/>
    <mergeCell ref="C95:D95"/>
    <mergeCell ref="C96:D96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96"/>
  <sheetViews>
    <sheetView workbookViewId="0">
      <selection activeCell="C4" sqref="C4:E8"/>
    </sheetView>
  </sheetViews>
  <sheetFormatPr defaultColWidth="11.42578125" defaultRowHeight="15" x14ac:dyDescent="0.25"/>
  <cols>
    <col min="3" max="3" width="89.42578125" customWidth="1"/>
    <col min="4" max="4" width="20.42578125" style="35" customWidth="1"/>
    <col min="5" max="5" width="20.5703125" style="35" customWidth="1"/>
    <col min="6" max="6" width="18" hidden="1" customWidth="1"/>
    <col min="7" max="7" width="20.5703125" hidden="1" customWidth="1"/>
    <col min="8" max="8" width="16.85546875" hidden="1" customWidth="1"/>
    <col min="9" max="9" width="15.7109375" hidden="1" customWidth="1"/>
  </cols>
  <sheetData>
    <row r="3" spans="2:16" ht="28.5" customHeight="1" x14ac:dyDescent="0.25">
      <c r="C3" s="83"/>
      <c r="D3" s="84"/>
      <c r="E3" s="84"/>
      <c r="F3" s="44"/>
      <c r="G3" s="44"/>
      <c r="H3" s="44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85" t="s">
        <v>0</v>
      </c>
      <c r="D4" s="86"/>
      <c r="E4" s="86"/>
      <c r="F4" s="45"/>
      <c r="G4" s="45"/>
      <c r="H4" s="45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87" t="s">
        <v>104</v>
      </c>
      <c r="D5" s="88"/>
      <c r="E5" s="88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89" t="s">
        <v>1</v>
      </c>
      <c r="D6" s="90"/>
      <c r="E6" s="90"/>
      <c r="F6" s="46"/>
      <c r="G6" s="46"/>
      <c r="H6" s="46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89" t="s">
        <v>2</v>
      </c>
      <c r="D7" s="90"/>
      <c r="E7" s="90"/>
      <c r="F7" s="47"/>
      <c r="G7" s="46"/>
      <c r="H7" s="46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80" t="s">
        <v>3</v>
      </c>
      <c r="D9" s="91" t="s">
        <v>4</v>
      </c>
      <c r="E9" s="91" t="s">
        <v>5</v>
      </c>
      <c r="F9" s="6"/>
    </row>
    <row r="10" spans="2:16" ht="23.25" customHeight="1" x14ac:dyDescent="0.25">
      <c r="C10" s="80"/>
      <c r="D10" s="92"/>
      <c r="E10" s="92"/>
      <c r="F10" s="6" t="s">
        <v>103</v>
      </c>
    </row>
    <row r="11" spans="2:16" x14ac:dyDescent="0.25">
      <c r="C11" s="7" t="s">
        <v>6</v>
      </c>
      <c r="D11" s="33"/>
      <c r="E11" s="33"/>
      <c r="F11" s="6"/>
    </row>
    <row r="12" spans="2:16" x14ac:dyDescent="0.25">
      <c r="C12" s="9" t="s">
        <v>7</v>
      </c>
      <c r="D12" s="34"/>
      <c r="F12" s="6"/>
    </row>
    <row r="13" spans="2:16" ht="17.25" thickBot="1" x14ac:dyDescent="0.35">
      <c r="C13" s="11" t="s">
        <v>8</v>
      </c>
      <c r="D13" s="48">
        <v>467401001</v>
      </c>
      <c r="E13" s="48">
        <v>0</v>
      </c>
      <c r="F13" s="31">
        <v>0</v>
      </c>
      <c r="G13" s="17">
        <f>SUM(D13:D17)</f>
        <v>598133117</v>
      </c>
      <c r="H13" s="17">
        <f>SUM(E13:E17)</f>
        <v>0</v>
      </c>
      <c r="I13" s="40">
        <v>482254279</v>
      </c>
    </row>
    <row r="14" spans="2:16" ht="16.5" x14ac:dyDescent="0.3">
      <c r="C14" s="11" t="s">
        <v>9</v>
      </c>
      <c r="D14" s="48">
        <v>67960888</v>
      </c>
      <c r="E14" s="48">
        <v>0</v>
      </c>
      <c r="F14" s="31">
        <f>+E14-D14</f>
        <v>-67960888</v>
      </c>
    </row>
    <row r="15" spans="2:16" ht="16.5" x14ac:dyDescent="0.3">
      <c r="C15" s="11" t="s">
        <v>10</v>
      </c>
      <c r="D15" s="48"/>
      <c r="E15" s="48"/>
      <c r="F15" s="31">
        <v>0</v>
      </c>
    </row>
    <row r="16" spans="2:16" ht="16.5" x14ac:dyDescent="0.3">
      <c r="C16" s="11" t="s">
        <v>11</v>
      </c>
      <c r="D16" s="48"/>
      <c r="E16" s="48"/>
      <c r="F16" s="31">
        <v>0</v>
      </c>
    </row>
    <row r="17" spans="3:8" ht="16.5" x14ac:dyDescent="0.3">
      <c r="C17" s="11" t="s">
        <v>12</v>
      </c>
      <c r="D17" s="48">
        <v>62771228</v>
      </c>
      <c r="E17" s="48">
        <v>0</v>
      </c>
      <c r="F17" s="31">
        <v>0</v>
      </c>
    </row>
    <row r="18" spans="3:8" ht="16.5" x14ac:dyDescent="0.3">
      <c r="C18" s="9" t="s">
        <v>13</v>
      </c>
      <c r="D18" s="48"/>
      <c r="E18" s="48"/>
      <c r="F18" s="31">
        <v>0</v>
      </c>
      <c r="G18" s="17">
        <f>SUM(D19:D27)</f>
        <v>200380303.44</v>
      </c>
      <c r="H18" s="17">
        <f>SUM(E19:E27)</f>
        <v>0</v>
      </c>
    </row>
    <row r="19" spans="3:8" ht="16.5" x14ac:dyDescent="0.3">
      <c r="C19" s="11" t="s">
        <v>14</v>
      </c>
      <c r="D19" s="48">
        <v>56028088</v>
      </c>
      <c r="E19" s="48">
        <v>0</v>
      </c>
      <c r="F19" s="31">
        <f>+E19-D19</f>
        <v>-56028088</v>
      </c>
    </row>
    <row r="20" spans="3:8" ht="16.5" x14ac:dyDescent="0.3">
      <c r="C20" s="11" t="s">
        <v>15</v>
      </c>
      <c r="D20" s="48">
        <v>1268800</v>
      </c>
      <c r="E20" s="48">
        <v>0</v>
      </c>
      <c r="F20" s="31">
        <v>0</v>
      </c>
    </row>
    <row r="21" spans="3:8" ht="16.5" x14ac:dyDescent="0.3">
      <c r="C21" s="11" t="s">
        <v>16</v>
      </c>
      <c r="D21" s="48">
        <v>1311081</v>
      </c>
      <c r="E21" s="48">
        <v>0</v>
      </c>
      <c r="F21" s="31">
        <v>0</v>
      </c>
    </row>
    <row r="22" spans="3:8" ht="16.5" x14ac:dyDescent="0.3">
      <c r="C22" s="11" t="s">
        <v>17</v>
      </c>
      <c r="D22" s="48">
        <v>1505000</v>
      </c>
      <c r="E22" s="48">
        <v>0</v>
      </c>
      <c r="F22" s="31">
        <f>+E22-D22</f>
        <v>-1505000</v>
      </c>
    </row>
    <row r="23" spans="3:8" ht="16.5" x14ac:dyDescent="0.3">
      <c r="C23" s="11" t="s">
        <v>18</v>
      </c>
      <c r="D23" s="48">
        <v>86074608</v>
      </c>
      <c r="E23" s="48">
        <v>0</v>
      </c>
      <c r="F23" s="31">
        <f>+E23-D23</f>
        <v>-86074608</v>
      </c>
    </row>
    <row r="24" spans="3:8" ht="16.5" x14ac:dyDescent="0.3">
      <c r="C24" s="11" t="s">
        <v>19</v>
      </c>
      <c r="D24" s="48">
        <v>10462534</v>
      </c>
      <c r="E24" s="48">
        <v>0</v>
      </c>
      <c r="F24" s="31">
        <v>0</v>
      </c>
    </row>
    <row r="25" spans="3:8" ht="16.5" x14ac:dyDescent="0.3">
      <c r="C25" s="11" t="s">
        <v>20</v>
      </c>
      <c r="D25" s="48">
        <v>10457491</v>
      </c>
      <c r="E25" s="48">
        <v>0</v>
      </c>
      <c r="F25" s="31">
        <f>+E25-D25</f>
        <v>-10457491</v>
      </c>
    </row>
    <row r="26" spans="3:8" ht="16.5" x14ac:dyDescent="0.3">
      <c r="C26" s="11" t="s">
        <v>21</v>
      </c>
      <c r="D26" s="48">
        <v>22256701.440000001</v>
      </c>
      <c r="E26" s="48">
        <v>0</v>
      </c>
      <c r="F26" s="31">
        <f>+E26-D26</f>
        <v>-22256701.440000001</v>
      </c>
    </row>
    <row r="27" spans="3:8" ht="16.5" x14ac:dyDescent="0.3">
      <c r="C27" s="11" t="s">
        <v>22</v>
      </c>
      <c r="D27" s="48">
        <v>11016000</v>
      </c>
      <c r="E27" s="48">
        <v>0</v>
      </c>
      <c r="F27" s="31">
        <f>+E27-D27</f>
        <v>-11016000</v>
      </c>
    </row>
    <row r="28" spans="3:8" ht="16.5" x14ac:dyDescent="0.3">
      <c r="C28" s="9" t="s">
        <v>23</v>
      </c>
      <c r="D28" s="48"/>
      <c r="E28" s="48"/>
      <c r="F28" s="31">
        <v>0</v>
      </c>
      <c r="G28" s="17">
        <f>SUM(D29:D37)</f>
        <v>11618579.560000001</v>
      </c>
      <c r="H28" s="27">
        <f>SUM(E29:E37)</f>
        <v>0</v>
      </c>
    </row>
    <row r="29" spans="3:8" ht="16.5" x14ac:dyDescent="0.3">
      <c r="C29" s="11" t="s">
        <v>24</v>
      </c>
      <c r="D29" s="48">
        <v>500000</v>
      </c>
      <c r="E29" s="48">
        <v>0</v>
      </c>
      <c r="F29" s="31">
        <f>+E29-D29</f>
        <v>-500000</v>
      </c>
    </row>
    <row r="30" spans="3:8" ht="16.5" x14ac:dyDescent="0.3">
      <c r="C30" s="11" t="s">
        <v>25</v>
      </c>
      <c r="D30" s="48">
        <v>22500</v>
      </c>
      <c r="E30" s="48">
        <v>0</v>
      </c>
      <c r="F30" s="31">
        <v>0</v>
      </c>
    </row>
    <row r="31" spans="3:8" ht="16.5" x14ac:dyDescent="0.3">
      <c r="C31" s="11" t="s">
        <v>26</v>
      </c>
      <c r="D31" s="48">
        <v>2119890</v>
      </c>
      <c r="E31" s="48">
        <v>0</v>
      </c>
      <c r="F31" s="31">
        <f>+E31-D31</f>
        <v>-2119890</v>
      </c>
    </row>
    <row r="32" spans="3:8" ht="16.5" x14ac:dyDescent="0.3">
      <c r="C32" s="11" t="s">
        <v>27</v>
      </c>
      <c r="D32" s="48">
        <v>300000</v>
      </c>
      <c r="E32" s="48">
        <v>0</v>
      </c>
      <c r="F32" s="31">
        <f>+E32-D32</f>
        <v>-300000</v>
      </c>
    </row>
    <row r="33" spans="3:8" ht="16.5" x14ac:dyDescent="0.3">
      <c r="C33" s="11" t="s">
        <v>28</v>
      </c>
      <c r="D33" s="48">
        <v>112000</v>
      </c>
      <c r="E33" s="48">
        <v>0</v>
      </c>
      <c r="F33" s="31">
        <f>+E33-D33</f>
        <v>-112000</v>
      </c>
    </row>
    <row r="34" spans="3:8" ht="16.5" x14ac:dyDescent="0.3">
      <c r="C34" s="11" t="s">
        <v>29</v>
      </c>
      <c r="D34" s="48">
        <v>163000</v>
      </c>
      <c r="E34" s="48">
        <v>0</v>
      </c>
      <c r="F34" s="31">
        <f>+E34-D34</f>
        <v>-163000</v>
      </c>
    </row>
    <row r="35" spans="3:8" ht="16.5" x14ac:dyDescent="0.3">
      <c r="C35" s="11" t="s">
        <v>30</v>
      </c>
      <c r="D35" s="48">
        <v>5538300</v>
      </c>
      <c r="E35" s="48">
        <v>0</v>
      </c>
      <c r="F35" s="31">
        <f>+E35-D35</f>
        <v>-5538300</v>
      </c>
    </row>
    <row r="36" spans="3:8" ht="16.5" x14ac:dyDescent="0.3">
      <c r="C36" s="11" t="s">
        <v>31</v>
      </c>
      <c r="D36" s="48"/>
      <c r="E36" s="48" t="s">
        <v>83</v>
      </c>
      <c r="F36" s="31">
        <v>0</v>
      </c>
    </row>
    <row r="37" spans="3:8" ht="16.5" x14ac:dyDescent="0.3">
      <c r="C37" s="11" t="s">
        <v>32</v>
      </c>
      <c r="D37" s="48">
        <v>2862889.56</v>
      </c>
      <c r="E37" s="48">
        <v>0</v>
      </c>
      <c r="F37" s="31">
        <f>+E37-D37</f>
        <v>-2862889.56</v>
      </c>
    </row>
    <row r="38" spans="3:8" ht="16.5" x14ac:dyDescent="0.3">
      <c r="C38" s="9" t="s">
        <v>33</v>
      </c>
      <c r="D38" s="48"/>
      <c r="E38" s="48"/>
      <c r="F38" s="31">
        <v>0</v>
      </c>
      <c r="G38" s="17">
        <f>SUM(D39:D40)</f>
        <v>20579972819</v>
      </c>
      <c r="H38" s="17">
        <f>+E39+E45</f>
        <v>0</v>
      </c>
    </row>
    <row r="39" spans="3:8" ht="16.5" x14ac:dyDescent="0.3">
      <c r="C39" s="11" t="s">
        <v>34</v>
      </c>
      <c r="D39" s="48">
        <v>12000</v>
      </c>
      <c r="E39" s="48">
        <v>0</v>
      </c>
      <c r="F39" s="31">
        <v>0</v>
      </c>
    </row>
    <row r="40" spans="3:8" ht="16.5" x14ac:dyDescent="0.3">
      <c r="C40" s="11" t="s">
        <v>35</v>
      </c>
      <c r="D40" s="48">
        <v>20579960819</v>
      </c>
      <c r="E40" s="48">
        <v>0</v>
      </c>
      <c r="F40" s="31">
        <v>0</v>
      </c>
    </row>
    <row r="41" spans="3:8" ht="16.5" x14ac:dyDescent="0.3">
      <c r="C41" s="11" t="s">
        <v>36</v>
      </c>
      <c r="D41" s="48"/>
      <c r="E41" s="48"/>
      <c r="F41" s="31">
        <f t="shared" ref="F41:F84" si="0">+D41-E41</f>
        <v>0</v>
      </c>
    </row>
    <row r="42" spans="3:8" ht="16.5" x14ac:dyDescent="0.3">
      <c r="C42" s="11" t="s">
        <v>37</v>
      </c>
      <c r="D42" s="48"/>
      <c r="E42" s="48"/>
      <c r="F42" s="31">
        <f t="shared" si="0"/>
        <v>0</v>
      </c>
    </row>
    <row r="43" spans="3:8" ht="16.5" x14ac:dyDescent="0.3">
      <c r="C43" s="11" t="s">
        <v>38</v>
      </c>
      <c r="D43" s="48"/>
      <c r="E43" s="48"/>
      <c r="F43" s="31">
        <f t="shared" si="0"/>
        <v>0</v>
      </c>
    </row>
    <row r="44" spans="3:8" ht="16.5" x14ac:dyDescent="0.3">
      <c r="C44" s="11" t="s">
        <v>39</v>
      </c>
      <c r="D44" s="48"/>
      <c r="E44" s="48"/>
      <c r="F44" s="31">
        <f t="shared" si="0"/>
        <v>0</v>
      </c>
    </row>
    <row r="45" spans="3:8" ht="16.5" x14ac:dyDescent="0.3">
      <c r="C45" s="11" t="s">
        <v>40</v>
      </c>
      <c r="D45" s="48"/>
      <c r="E45" s="48"/>
      <c r="F45" s="31">
        <v>854779.94</v>
      </c>
    </row>
    <row r="46" spans="3:8" ht="16.5" x14ac:dyDescent="0.3">
      <c r="C46" s="11" t="s">
        <v>41</v>
      </c>
      <c r="D46" s="48"/>
      <c r="E46" s="48"/>
      <c r="F46" s="31">
        <f t="shared" si="0"/>
        <v>0</v>
      </c>
    </row>
    <row r="47" spans="3:8" ht="16.5" x14ac:dyDescent="0.3">
      <c r="C47" s="9" t="s">
        <v>42</v>
      </c>
      <c r="D47" s="48"/>
      <c r="E47" s="48"/>
      <c r="F47" s="31">
        <f t="shared" si="0"/>
        <v>0</v>
      </c>
    </row>
    <row r="48" spans="3:8" ht="16.5" x14ac:dyDescent="0.3">
      <c r="C48" s="11" t="s">
        <v>43</v>
      </c>
      <c r="D48" s="48"/>
      <c r="E48" s="48"/>
      <c r="F48" s="31">
        <f t="shared" si="0"/>
        <v>0</v>
      </c>
    </row>
    <row r="49" spans="3:8" ht="16.5" x14ac:dyDescent="0.3">
      <c r="C49" s="11" t="s">
        <v>44</v>
      </c>
      <c r="D49" s="48"/>
      <c r="E49" s="48"/>
      <c r="F49" s="31">
        <f t="shared" si="0"/>
        <v>0</v>
      </c>
    </row>
    <row r="50" spans="3:8" ht="16.5" x14ac:dyDescent="0.3">
      <c r="C50" s="11" t="s">
        <v>45</v>
      </c>
      <c r="D50" s="48"/>
      <c r="E50" s="48"/>
      <c r="F50" s="31">
        <f t="shared" si="0"/>
        <v>0</v>
      </c>
    </row>
    <row r="51" spans="3:8" ht="16.5" x14ac:dyDescent="0.3">
      <c r="C51" s="11" t="s">
        <v>46</v>
      </c>
      <c r="D51" s="48"/>
      <c r="E51" s="48"/>
      <c r="F51" s="31">
        <f t="shared" si="0"/>
        <v>0</v>
      </c>
    </row>
    <row r="52" spans="3:8" ht="16.5" x14ac:dyDescent="0.3">
      <c r="C52" s="11" t="s">
        <v>47</v>
      </c>
      <c r="D52" s="48"/>
      <c r="E52" s="48"/>
      <c r="F52" s="31">
        <f t="shared" si="0"/>
        <v>0</v>
      </c>
    </row>
    <row r="53" spans="3:8" ht="16.5" x14ac:dyDescent="0.3">
      <c r="C53" s="11" t="s">
        <v>48</v>
      </c>
      <c r="D53" s="48"/>
      <c r="E53" s="48"/>
      <c r="F53" s="31">
        <f t="shared" si="0"/>
        <v>0</v>
      </c>
    </row>
    <row r="54" spans="3:8" ht="16.5" x14ac:dyDescent="0.3">
      <c r="C54" s="9" t="s">
        <v>49</v>
      </c>
      <c r="D54" s="48"/>
      <c r="E54" s="48"/>
      <c r="F54" s="31">
        <v>0</v>
      </c>
      <c r="G54" s="17">
        <f>SUM(D55:D62)</f>
        <v>8156000</v>
      </c>
      <c r="H54" s="27">
        <f>SUM(E55:E62)</f>
        <v>0</v>
      </c>
    </row>
    <row r="55" spans="3:8" ht="16.5" x14ac:dyDescent="0.3">
      <c r="C55" s="11" t="s">
        <v>50</v>
      </c>
      <c r="D55" s="48">
        <v>5545000</v>
      </c>
      <c r="E55" s="48">
        <v>0</v>
      </c>
      <c r="F55" s="31">
        <f t="shared" ref="F55:F60" si="1">+E55-D55</f>
        <v>-5545000</v>
      </c>
    </row>
    <row r="56" spans="3:8" ht="16.5" x14ac:dyDescent="0.3">
      <c r="C56" s="11" t="s">
        <v>51</v>
      </c>
      <c r="D56" s="48"/>
      <c r="E56" s="48"/>
      <c r="F56" s="31">
        <f t="shared" si="1"/>
        <v>0</v>
      </c>
    </row>
    <row r="57" spans="3:8" ht="16.5" x14ac:dyDescent="0.3">
      <c r="C57" s="11" t="s">
        <v>52</v>
      </c>
      <c r="D57" s="48"/>
      <c r="E57" s="48"/>
      <c r="F57" s="31">
        <f t="shared" si="1"/>
        <v>0</v>
      </c>
    </row>
    <row r="58" spans="3:8" ht="16.5" x14ac:dyDescent="0.3">
      <c r="C58" s="11" t="s">
        <v>53</v>
      </c>
      <c r="D58" s="48"/>
      <c r="E58" s="48"/>
      <c r="F58" s="31">
        <f t="shared" si="1"/>
        <v>0</v>
      </c>
    </row>
    <row r="59" spans="3:8" ht="16.5" x14ac:dyDescent="0.3">
      <c r="C59" s="11" t="s">
        <v>54</v>
      </c>
      <c r="D59" s="48">
        <v>51000</v>
      </c>
      <c r="E59" s="48">
        <v>0</v>
      </c>
      <c r="F59" s="31">
        <f t="shared" si="1"/>
        <v>-51000</v>
      </c>
    </row>
    <row r="60" spans="3:8" ht="16.5" x14ac:dyDescent="0.3">
      <c r="C60" s="11" t="s">
        <v>55</v>
      </c>
      <c r="D60" s="48"/>
      <c r="E60" s="48"/>
      <c r="F60" s="31">
        <f t="shared" si="1"/>
        <v>0</v>
      </c>
    </row>
    <row r="61" spans="3:8" ht="16.5" x14ac:dyDescent="0.3">
      <c r="C61" s="11" t="s">
        <v>56</v>
      </c>
      <c r="D61" s="48"/>
      <c r="E61" s="48"/>
      <c r="F61" s="31">
        <v>0</v>
      </c>
    </row>
    <row r="62" spans="3:8" ht="16.5" x14ac:dyDescent="0.3">
      <c r="C62" s="11" t="s">
        <v>57</v>
      </c>
      <c r="D62" s="48">
        <v>2560000</v>
      </c>
      <c r="E62" s="48">
        <v>0</v>
      </c>
      <c r="F62" s="31">
        <f>+E62-D62</f>
        <v>-2560000</v>
      </c>
    </row>
    <row r="63" spans="3:8" ht="16.5" x14ac:dyDescent="0.3">
      <c r="C63" s="11" t="s">
        <v>58</v>
      </c>
      <c r="D63" s="48"/>
      <c r="E63" s="48"/>
      <c r="F63" s="31">
        <f t="shared" si="0"/>
        <v>0</v>
      </c>
    </row>
    <row r="64" spans="3:8" ht="16.5" x14ac:dyDescent="0.3">
      <c r="C64" s="9" t="s">
        <v>59</v>
      </c>
      <c r="D64" s="48"/>
      <c r="E64" s="48"/>
      <c r="F64" s="31">
        <v>0</v>
      </c>
      <c r="G64" s="17">
        <f>SUM(D65:D68)</f>
        <v>2140000</v>
      </c>
      <c r="H64" s="27">
        <f>+E65</f>
        <v>0</v>
      </c>
    </row>
    <row r="65" spans="3:6" ht="16.5" x14ac:dyDescent="0.3">
      <c r="C65" s="11" t="s">
        <v>60</v>
      </c>
      <c r="D65" s="48">
        <v>2140000</v>
      </c>
      <c r="E65" s="48">
        <v>0</v>
      </c>
      <c r="F65" s="31">
        <f>+E65-D65</f>
        <v>-2140000</v>
      </c>
    </row>
    <row r="66" spans="3:6" ht="16.5" x14ac:dyDescent="0.3">
      <c r="C66" s="11" t="s">
        <v>61</v>
      </c>
      <c r="D66" s="48"/>
      <c r="E66" s="48"/>
      <c r="F66" s="31">
        <f t="shared" si="0"/>
        <v>0</v>
      </c>
    </row>
    <row r="67" spans="3:6" ht="16.5" x14ac:dyDescent="0.3">
      <c r="C67" s="11" t="s">
        <v>62</v>
      </c>
      <c r="D67" s="48"/>
      <c r="E67" s="48"/>
      <c r="F67" s="31">
        <f t="shared" si="0"/>
        <v>0</v>
      </c>
    </row>
    <row r="68" spans="3:6" ht="16.5" x14ac:dyDescent="0.3">
      <c r="C68" s="11" t="s">
        <v>63</v>
      </c>
      <c r="D68" s="48"/>
      <c r="E68" s="48"/>
      <c r="F68" s="31">
        <f t="shared" si="0"/>
        <v>0</v>
      </c>
    </row>
    <row r="69" spans="3:6" ht="16.5" x14ac:dyDescent="0.3">
      <c r="C69" s="9" t="s">
        <v>64</v>
      </c>
      <c r="D69" s="48"/>
      <c r="E69" s="48"/>
      <c r="F69" s="31">
        <f t="shared" si="0"/>
        <v>0</v>
      </c>
    </row>
    <row r="70" spans="3:6" ht="16.5" x14ac:dyDescent="0.3">
      <c r="C70" s="11" t="s">
        <v>65</v>
      </c>
      <c r="D70" s="48"/>
      <c r="E70" s="48"/>
      <c r="F70" s="31">
        <f t="shared" si="0"/>
        <v>0</v>
      </c>
    </row>
    <row r="71" spans="3:6" ht="16.5" x14ac:dyDescent="0.3">
      <c r="C71" s="11" t="s">
        <v>66</v>
      </c>
      <c r="D71" s="48"/>
      <c r="E71" s="48"/>
      <c r="F71" s="31">
        <f t="shared" si="0"/>
        <v>0</v>
      </c>
    </row>
    <row r="72" spans="3:6" ht="16.5" x14ac:dyDescent="0.3">
      <c r="C72" s="9" t="s">
        <v>67</v>
      </c>
      <c r="D72" s="48"/>
      <c r="E72" s="48"/>
      <c r="F72" s="31">
        <f t="shared" si="0"/>
        <v>0</v>
      </c>
    </row>
    <row r="73" spans="3:6" ht="16.5" x14ac:dyDescent="0.3">
      <c r="C73" s="11" t="s">
        <v>68</v>
      </c>
      <c r="D73" s="48"/>
      <c r="E73" s="48"/>
      <c r="F73" s="31">
        <f t="shared" si="0"/>
        <v>0</v>
      </c>
    </row>
    <row r="74" spans="3:6" ht="16.5" x14ac:dyDescent="0.3">
      <c r="C74" s="11" t="s">
        <v>69</v>
      </c>
      <c r="D74" s="48"/>
      <c r="E74" s="48"/>
      <c r="F74" s="31">
        <f t="shared" si="0"/>
        <v>0</v>
      </c>
    </row>
    <row r="75" spans="3:6" ht="16.5" x14ac:dyDescent="0.3">
      <c r="C75" s="11" t="s">
        <v>70</v>
      </c>
      <c r="D75" s="48"/>
      <c r="E75" s="48"/>
      <c r="F75" s="31">
        <f t="shared" si="0"/>
        <v>0</v>
      </c>
    </row>
    <row r="76" spans="3:6" ht="16.5" x14ac:dyDescent="0.3">
      <c r="C76" s="7" t="s">
        <v>71</v>
      </c>
      <c r="D76" s="48"/>
      <c r="E76" s="48"/>
      <c r="F76" s="31">
        <f t="shared" si="0"/>
        <v>0</v>
      </c>
    </row>
    <row r="77" spans="3:6" ht="16.5" x14ac:dyDescent="0.3">
      <c r="C77" s="9" t="s">
        <v>72</v>
      </c>
      <c r="D77" s="48"/>
      <c r="E77" s="48"/>
      <c r="F77" s="31">
        <f t="shared" si="0"/>
        <v>0</v>
      </c>
    </row>
    <row r="78" spans="3:6" ht="16.5" x14ac:dyDescent="0.3">
      <c r="C78" s="11" t="s">
        <v>73</v>
      </c>
      <c r="D78" s="48"/>
      <c r="E78" s="48"/>
      <c r="F78" s="31">
        <f t="shared" si="0"/>
        <v>0</v>
      </c>
    </row>
    <row r="79" spans="3:6" ht="16.5" x14ac:dyDescent="0.3">
      <c r="C79" s="11" t="s">
        <v>74</v>
      </c>
      <c r="D79" s="48"/>
      <c r="E79" s="48"/>
      <c r="F79" s="31">
        <f t="shared" si="0"/>
        <v>0</v>
      </c>
    </row>
    <row r="80" spans="3:6" ht="16.5" x14ac:dyDescent="0.3">
      <c r="C80" s="9" t="s">
        <v>75</v>
      </c>
      <c r="D80" s="48"/>
      <c r="E80" s="48"/>
      <c r="F80" s="31">
        <f t="shared" si="0"/>
        <v>0</v>
      </c>
    </row>
    <row r="81" spans="1:10" ht="16.5" x14ac:dyDescent="0.3">
      <c r="C81" s="11" t="s">
        <v>76</v>
      </c>
      <c r="D81" s="48"/>
      <c r="E81" s="48"/>
      <c r="F81" s="31">
        <f t="shared" si="0"/>
        <v>0</v>
      </c>
    </row>
    <row r="82" spans="1:10" ht="16.5" x14ac:dyDescent="0.3">
      <c r="C82" s="11" t="s">
        <v>77</v>
      </c>
      <c r="D82" s="48"/>
      <c r="E82" s="48"/>
      <c r="F82" s="31">
        <f t="shared" si="0"/>
        <v>0</v>
      </c>
    </row>
    <row r="83" spans="1:10" ht="16.5" x14ac:dyDescent="0.3">
      <c r="C83" s="9" t="s">
        <v>78</v>
      </c>
      <c r="D83" s="48"/>
      <c r="E83" s="48"/>
      <c r="F83" s="31">
        <f t="shared" si="0"/>
        <v>0</v>
      </c>
    </row>
    <row r="84" spans="1:10" x14ac:dyDescent="0.25">
      <c r="C84" s="11" t="s">
        <v>79</v>
      </c>
      <c r="D84" s="32">
        <v>0</v>
      </c>
      <c r="E84" s="32">
        <v>0</v>
      </c>
      <c r="F84" s="31">
        <f t="shared" si="0"/>
        <v>0</v>
      </c>
    </row>
    <row r="85" spans="1:10" x14ac:dyDescent="0.25">
      <c r="C85" s="12" t="s">
        <v>80</v>
      </c>
      <c r="D85" s="36">
        <f>SUM(D13:D84)</f>
        <v>21400400819</v>
      </c>
      <c r="E85" s="36">
        <f>SUM(E13:E84)</f>
        <v>0</v>
      </c>
      <c r="F85" s="16">
        <f>SUM(F13:F84)</f>
        <v>-276336076.06</v>
      </c>
      <c r="G85" s="17">
        <f>SUM(G13:G77)</f>
        <v>21400400819</v>
      </c>
      <c r="H85" s="17">
        <f>SUM(H13:H77)</f>
        <v>0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D87" s="42"/>
      <c r="E87" s="41">
        <v>19775689601.560001</v>
      </c>
    </row>
    <row r="88" spans="1:10" ht="33.75" customHeight="1" thickBot="1" x14ac:dyDescent="0.3">
      <c r="C88" s="14" t="s">
        <v>86</v>
      </c>
      <c r="D88" s="42"/>
      <c r="E88" s="43">
        <f>+E85-E87</f>
        <v>-19775689601.560001</v>
      </c>
    </row>
    <row r="89" spans="1:10" ht="60.75" thickBot="1" x14ac:dyDescent="0.3">
      <c r="C89" s="15" t="s">
        <v>82</v>
      </c>
      <c r="F89" s="17"/>
    </row>
    <row r="90" spans="1:10" x14ac:dyDescent="0.25">
      <c r="E90" s="37"/>
      <c r="F90" s="17"/>
    </row>
    <row r="91" spans="1:10" ht="15.75" x14ac:dyDescent="0.25">
      <c r="B91" s="18"/>
      <c r="C91" s="18"/>
      <c r="D91" s="38"/>
      <c r="E91" s="39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38"/>
      <c r="E92" s="3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38"/>
      <c r="E93" s="3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38"/>
      <c r="E94" s="38"/>
      <c r="F94" s="18"/>
      <c r="G94" s="19"/>
      <c r="H94" s="19"/>
      <c r="I94" s="19"/>
      <c r="J94" s="19"/>
    </row>
    <row r="95" spans="1:10" ht="15.75" x14ac:dyDescent="0.25">
      <c r="C95" s="79" t="s">
        <v>84</v>
      </c>
      <c r="D95" s="79"/>
      <c r="E95" s="38"/>
      <c r="F95" s="18"/>
      <c r="G95" s="19"/>
      <c r="H95" s="19"/>
      <c r="I95" s="19"/>
      <c r="J95" s="19"/>
    </row>
    <row r="96" spans="1:10" ht="15.75" x14ac:dyDescent="0.25">
      <c r="C96" s="79" t="s">
        <v>85</v>
      </c>
      <c r="D96" s="79"/>
      <c r="E96" s="38"/>
      <c r="F96" s="18"/>
      <c r="G96" s="19"/>
      <c r="H96" s="19"/>
      <c r="I96" s="19"/>
      <c r="J96" s="19"/>
    </row>
  </sheetData>
  <mergeCells count="10">
    <mergeCell ref="C95:D95"/>
    <mergeCell ref="C96:D96"/>
    <mergeCell ref="C3:E3"/>
    <mergeCell ref="C4:E4"/>
    <mergeCell ref="C5:E5"/>
    <mergeCell ref="C6:E6"/>
    <mergeCell ref="C7:E7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99DEA-343C-4898-BD17-490C3468AD81}">
  <dimension ref="D2:H89"/>
  <sheetViews>
    <sheetView tabSelected="1" topLeftCell="A25" zoomScaleNormal="100" workbookViewId="0">
      <selection activeCell="D2" sqref="D2:F85"/>
    </sheetView>
  </sheetViews>
  <sheetFormatPr defaultRowHeight="15" x14ac:dyDescent="0.25"/>
  <cols>
    <col min="4" max="4" width="92.5703125" customWidth="1"/>
    <col min="5" max="5" width="30" customWidth="1"/>
    <col min="6" max="6" width="29.5703125" customWidth="1"/>
    <col min="8" max="8" width="21.5703125" hidden="1" customWidth="1"/>
  </cols>
  <sheetData>
    <row r="2" spans="4:8" ht="23.25" x14ac:dyDescent="0.25">
      <c r="D2" s="99" t="s">
        <v>0</v>
      </c>
      <c r="E2" s="100"/>
      <c r="F2" s="100"/>
    </row>
    <row r="3" spans="4:8" ht="15.75" x14ac:dyDescent="0.25">
      <c r="D3" s="87" t="s">
        <v>104</v>
      </c>
      <c r="E3" s="88"/>
      <c r="F3" s="88"/>
    </row>
    <row r="4" spans="4:8" ht="15.75" x14ac:dyDescent="0.25">
      <c r="D4" s="89" t="s">
        <v>1</v>
      </c>
      <c r="E4" s="90"/>
      <c r="F4" s="90"/>
    </row>
    <row r="5" spans="4:8" ht="15.75" x14ac:dyDescent="0.25">
      <c r="D5" s="89" t="s">
        <v>2</v>
      </c>
      <c r="E5" s="90"/>
      <c r="F5" s="90"/>
    </row>
    <row r="6" spans="4:8" x14ac:dyDescent="0.25">
      <c r="E6" s="35"/>
      <c r="F6" s="35"/>
    </row>
    <row r="8" spans="4:8" ht="15" customHeight="1" x14ac:dyDescent="0.25">
      <c r="D8" s="93" t="s">
        <v>3</v>
      </c>
      <c r="E8" s="95" t="s">
        <v>4</v>
      </c>
      <c r="F8" s="97" t="s">
        <v>105</v>
      </c>
    </row>
    <row r="9" spans="4:8" x14ac:dyDescent="0.25">
      <c r="D9" s="94"/>
      <c r="E9" s="96"/>
      <c r="F9" s="98"/>
    </row>
    <row r="10" spans="4:8" ht="15.75" x14ac:dyDescent="0.25">
      <c r="D10" s="49" t="s">
        <v>6</v>
      </c>
      <c r="E10" s="50"/>
      <c r="F10" s="50"/>
    </row>
    <row r="11" spans="4:8" ht="15.75" x14ac:dyDescent="0.25">
      <c r="D11" s="51" t="s">
        <v>7</v>
      </c>
      <c r="E11" s="50"/>
      <c r="F11" s="50"/>
    </row>
    <row r="12" spans="4:8" ht="17.25" x14ac:dyDescent="0.3">
      <c r="D12" s="52" t="s">
        <v>8</v>
      </c>
      <c r="E12" s="53">
        <v>467401001</v>
      </c>
      <c r="F12" s="53">
        <v>467401001</v>
      </c>
    </row>
    <row r="13" spans="4:8" ht="17.25" x14ac:dyDescent="0.3">
      <c r="D13" s="52" t="s">
        <v>9</v>
      </c>
      <c r="E13" s="53">
        <v>67960888</v>
      </c>
      <c r="F13" s="53">
        <v>98960889</v>
      </c>
    </row>
    <row r="14" spans="4:8" ht="17.25" hidden="1" x14ac:dyDescent="0.3">
      <c r="D14" s="52" t="s">
        <v>10</v>
      </c>
      <c r="E14" s="53"/>
      <c r="F14" s="53"/>
    </row>
    <row r="15" spans="4:8" ht="17.25" hidden="1" x14ac:dyDescent="0.3">
      <c r="D15" s="52" t="s">
        <v>11</v>
      </c>
      <c r="E15" s="53"/>
      <c r="F15" s="53"/>
    </row>
    <row r="16" spans="4:8" ht="17.25" x14ac:dyDescent="0.3">
      <c r="D16" s="52" t="s">
        <v>12</v>
      </c>
      <c r="E16" s="53">
        <v>62771228</v>
      </c>
      <c r="F16" s="53">
        <v>62771228</v>
      </c>
      <c r="H16" s="17">
        <f>SUM(F12:F16)</f>
        <v>629133118</v>
      </c>
    </row>
    <row r="17" spans="4:8" ht="17.25" x14ac:dyDescent="0.3">
      <c r="D17" s="51" t="s">
        <v>13</v>
      </c>
      <c r="E17" s="53"/>
      <c r="F17" s="53"/>
    </row>
    <row r="18" spans="4:8" ht="17.25" x14ac:dyDescent="0.3">
      <c r="D18" s="52" t="s">
        <v>14</v>
      </c>
      <c r="E18" s="53">
        <v>66204849</v>
      </c>
      <c r="F18" s="53">
        <v>56103088</v>
      </c>
    </row>
    <row r="19" spans="4:8" ht="17.25" x14ac:dyDescent="0.3">
      <c r="D19" s="52" t="s">
        <v>15</v>
      </c>
      <c r="E19" s="53">
        <v>1268800</v>
      </c>
      <c r="F19" s="53">
        <v>3322771.45</v>
      </c>
    </row>
    <row r="20" spans="4:8" ht="17.25" x14ac:dyDescent="0.3">
      <c r="D20" s="52" t="s">
        <v>16</v>
      </c>
      <c r="E20" s="53">
        <v>1230000</v>
      </c>
      <c r="F20" s="53">
        <v>1441081</v>
      </c>
    </row>
    <row r="21" spans="4:8" ht="17.25" x14ac:dyDescent="0.3">
      <c r="D21" s="52" t="s">
        <v>17</v>
      </c>
      <c r="E21" s="53">
        <v>1505000</v>
      </c>
      <c r="F21" s="53">
        <v>1668000</v>
      </c>
    </row>
    <row r="22" spans="4:8" ht="17.25" x14ac:dyDescent="0.3">
      <c r="D22" s="52" t="s">
        <v>18</v>
      </c>
      <c r="E22" s="53">
        <v>75897847</v>
      </c>
      <c r="F22" s="53">
        <v>217483533.59</v>
      </c>
    </row>
    <row r="23" spans="4:8" ht="17.25" x14ac:dyDescent="0.3">
      <c r="D23" s="52" t="s">
        <v>19</v>
      </c>
      <c r="E23" s="53">
        <v>10462534</v>
      </c>
      <c r="F23" s="53">
        <v>11881251.92</v>
      </c>
    </row>
    <row r="24" spans="4:8" ht="37.5" customHeight="1" x14ac:dyDescent="0.3">
      <c r="D24" s="58" t="s">
        <v>20</v>
      </c>
      <c r="E24" s="53">
        <v>10457491</v>
      </c>
      <c r="F24" s="53">
        <v>13149351.02</v>
      </c>
    </row>
    <row r="25" spans="4:8" ht="17.25" x14ac:dyDescent="0.3">
      <c r="D25" s="52" t="s">
        <v>21</v>
      </c>
      <c r="E25" s="53">
        <v>33442882</v>
      </c>
      <c r="F25" s="53">
        <v>40583081.270000003</v>
      </c>
    </row>
    <row r="26" spans="4:8" ht="17.25" x14ac:dyDescent="0.3">
      <c r="D26" s="52" t="s">
        <v>22</v>
      </c>
      <c r="E26" s="53">
        <v>11016000</v>
      </c>
      <c r="F26" s="53">
        <v>27620579.870000001</v>
      </c>
      <c r="H26" s="17">
        <f>SUM(F18:F26)</f>
        <v>373252738.12</v>
      </c>
    </row>
    <row r="27" spans="4:8" ht="17.25" x14ac:dyDescent="0.3">
      <c r="D27" s="51" t="s">
        <v>23</v>
      </c>
      <c r="E27" s="53"/>
      <c r="F27" s="53"/>
    </row>
    <row r="28" spans="4:8" ht="17.25" x14ac:dyDescent="0.3">
      <c r="D28" s="52" t="s">
        <v>24</v>
      </c>
      <c r="E28" s="53">
        <v>500000</v>
      </c>
      <c r="F28" s="53">
        <v>1000042.39</v>
      </c>
    </row>
    <row r="29" spans="4:8" ht="17.25" x14ac:dyDescent="0.3">
      <c r="D29" s="52" t="s">
        <v>25</v>
      </c>
      <c r="E29" s="53">
        <v>22500</v>
      </c>
      <c r="F29" s="53">
        <v>714316.2</v>
      </c>
    </row>
    <row r="30" spans="4:8" ht="17.25" x14ac:dyDescent="0.3">
      <c r="D30" s="52" t="s">
        <v>26</v>
      </c>
      <c r="E30" s="53">
        <v>2119890</v>
      </c>
      <c r="F30" s="53">
        <v>2285096.41</v>
      </c>
    </row>
    <row r="31" spans="4:8" ht="17.25" x14ac:dyDescent="0.3">
      <c r="D31" s="52" t="s">
        <v>27</v>
      </c>
      <c r="E31" s="53">
        <v>300000</v>
      </c>
      <c r="F31" s="53">
        <v>300000</v>
      </c>
    </row>
    <row r="32" spans="4:8" ht="17.25" x14ac:dyDescent="0.3">
      <c r="D32" s="52" t="s">
        <v>28</v>
      </c>
      <c r="E32" s="53">
        <v>112000</v>
      </c>
      <c r="F32" s="53">
        <v>117000</v>
      </c>
    </row>
    <row r="33" spans="4:8" ht="17.25" x14ac:dyDescent="0.3">
      <c r="D33" s="52" t="s">
        <v>29</v>
      </c>
      <c r="E33" s="53">
        <v>163000</v>
      </c>
      <c r="F33" s="53">
        <v>167000</v>
      </c>
    </row>
    <row r="34" spans="4:8" ht="17.25" x14ac:dyDescent="0.3">
      <c r="D34" s="52" t="s">
        <v>30</v>
      </c>
      <c r="E34" s="53">
        <v>5538300</v>
      </c>
      <c r="F34" s="53">
        <v>6339132.29</v>
      </c>
    </row>
    <row r="35" spans="4:8" ht="39.75" hidden="1" customHeight="1" x14ac:dyDescent="0.3">
      <c r="D35" s="54" t="s">
        <v>31</v>
      </c>
      <c r="E35" s="53"/>
      <c r="F35" s="53"/>
    </row>
    <row r="36" spans="4:8" ht="17.25" x14ac:dyDescent="0.3">
      <c r="D36" s="52" t="s">
        <v>32</v>
      </c>
      <c r="E36" s="53">
        <v>1650390</v>
      </c>
      <c r="F36" s="53">
        <v>15559371.15</v>
      </c>
      <c r="H36" s="17">
        <f>SUM(F28:F36)</f>
        <v>26481958.439999998</v>
      </c>
    </row>
    <row r="37" spans="4:8" ht="17.25" x14ac:dyDescent="0.3">
      <c r="D37" s="51" t="s">
        <v>33</v>
      </c>
      <c r="E37" s="53"/>
      <c r="F37" s="53"/>
    </row>
    <row r="38" spans="4:8" ht="17.25" x14ac:dyDescent="0.3">
      <c r="D38" s="52" t="s">
        <v>34</v>
      </c>
      <c r="E38" s="53">
        <v>12000</v>
      </c>
      <c r="F38" s="53">
        <v>12000</v>
      </c>
    </row>
    <row r="39" spans="4:8" ht="17.25" x14ac:dyDescent="0.3">
      <c r="D39" s="52" t="s">
        <v>35</v>
      </c>
      <c r="E39" s="53">
        <v>20579960819</v>
      </c>
      <c r="F39" s="53">
        <v>20580460819</v>
      </c>
      <c r="H39" s="17">
        <f>SUM(F38:F39)</f>
        <v>20580472819</v>
      </c>
    </row>
    <row r="40" spans="4:8" ht="17.25" hidden="1" x14ac:dyDescent="0.3">
      <c r="D40" s="52" t="s">
        <v>36</v>
      </c>
      <c r="E40" s="53"/>
      <c r="F40" s="53"/>
    </row>
    <row r="41" spans="4:8" ht="17.25" hidden="1" x14ac:dyDescent="0.3">
      <c r="D41" s="52" t="s">
        <v>37</v>
      </c>
      <c r="E41" s="53"/>
      <c r="F41" s="53"/>
    </row>
    <row r="42" spans="4:8" ht="17.25" hidden="1" x14ac:dyDescent="0.3">
      <c r="D42" s="52" t="s">
        <v>38</v>
      </c>
      <c r="E42" s="53"/>
      <c r="F42" s="53"/>
    </row>
    <row r="43" spans="4:8" ht="17.25" hidden="1" x14ac:dyDescent="0.3">
      <c r="D43" s="52" t="s">
        <v>39</v>
      </c>
      <c r="E43" s="53"/>
      <c r="F43" s="53"/>
    </row>
    <row r="44" spans="4:8" ht="17.25" hidden="1" x14ac:dyDescent="0.3">
      <c r="D44" s="52" t="s">
        <v>40</v>
      </c>
      <c r="E44" s="53"/>
      <c r="F44" s="53"/>
    </row>
    <row r="45" spans="4:8" ht="17.25" hidden="1" x14ac:dyDescent="0.3">
      <c r="D45" s="52" t="s">
        <v>41</v>
      </c>
      <c r="E45" s="53"/>
      <c r="F45" s="53"/>
    </row>
    <row r="46" spans="4:8" ht="17.25" hidden="1" x14ac:dyDescent="0.3">
      <c r="D46" s="51" t="s">
        <v>42</v>
      </c>
      <c r="E46" s="53"/>
      <c r="F46" s="53"/>
    </row>
    <row r="47" spans="4:8" ht="17.25" hidden="1" x14ac:dyDescent="0.3">
      <c r="D47" s="52" t="s">
        <v>43</v>
      </c>
      <c r="E47" s="53"/>
      <c r="F47" s="53"/>
    </row>
    <row r="48" spans="4:8" ht="17.25" hidden="1" x14ac:dyDescent="0.3">
      <c r="D48" s="52" t="s">
        <v>44</v>
      </c>
      <c r="E48" s="53"/>
      <c r="F48" s="53"/>
    </row>
    <row r="49" spans="4:8" ht="17.25" hidden="1" x14ac:dyDescent="0.3">
      <c r="D49" s="52" t="s">
        <v>45</v>
      </c>
      <c r="E49" s="53"/>
      <c r="F49" s="53"/>
    </row>
    <row r="50" spans="4:8" ht="17.25" hidden="1" x14ac:dyDescent="0.3">
      <c r="D50" s="52" t="s">
        <v>46</v>
      </c>
      <c r="E50" s="53"/>
      <c r="F50" s="53"/>
    </row>
    <row r="51" spans="4:8" ht="17.25" hidden="1" x14ac:dyDescent="0.3">
      <c r="D51" s="52" t="s">
        <v>47</v>
      </c>
      <c r="E51" s="53"/>
      <c r="F51" s="53"/>
    </row>
    <row r="52" spans="4:8" ht="17.25" hidden="1" x14ac:dyDescent="0.3">
      <c r="D52" s="52" t="s">
        <v>48</v>
      </c>
      <c r="E52" s="53"/>
      <c r="F52" s="53"/>
    </row>
    <row r="53" spans="4:8" ht="17.25" x14ac:dyDescent="0.3">
      <c r="D53" s="51" t="s">
        <v>49</v>
      </c>
      <c r="E53" s="53"/>
      <c r="F53" s="53"/>
    </row>
    <row r="54" spans="4:8" ht="17.25" x14ac:dyDescent="0.3">
      <c r="D54" s="52" t="s">
        <v>50</v>
      </c>
      <c r="E54" s="53">
        <v>373400</v>
      </c>
      <c r="F54" s="53">
        <v>79098048.359999999</v>
      </c>
    </row>
    <row r="55" spans="4:8" ht="17.25" x14ac:dyDescent="0.3">
      <c r="D55" s="52" t="s">
        <v>51</v>
      </c>
      <c r="E55" s="53">
        <v>0</v>
      </c>
      <c r="F55" s="53">
        <v>608226.74</v>
      </c>
    </row>
    <row r="56" spans="4:8" ht="17.25" x14ac:dyDescent="0.3">
      <c r="D56" s="52" t="s">
        <v>52</v>
      </c>
      <c r="E56" s="53">
        <v>0</v>
      </c>
      <c r="F56" s="53">
        <v>65139.199999999997</v>
      </c>
    </row>
    <row r="57" spans="4:8" ht="17.25" x14ac:dyDescent="0.3">
      <c r="D57" s="52" t="s">
        <v>53</v>
      </c>
      <c r="E57" s="53">
        <v>0</v>
      </c>
      <c r="F57" s="53">
        <v>12000</v>
      </c>
    </row>
    <row r="58" spans="4:8" ht="17.25" x14ac:dyDescent="0.3">
      <c r="D58" s="52" t="s">
        <v>54</v>
      </c>
      <c r="E58" s="53">
        <v>30000</v>
      </c>
      <c r="F58" s="53">
        <v>12034276.43</v>
      </c>
    </row>
    <row r="59" spans="4:8" ht="17.25" hidden="1" x14ac:dyDescent="0.3">
      <c r="D59" s="52" t="s">
        <v>55</v>
      </c>
      <c r="E59" s="53"/>
      <c r="F59" s="53"/>
    </row>
    <row r="60" spans="4:8" ht="17.25" hidden="1" x14ac:dyDescent="0.3">
      <c r="D60" s="52" t="s">
        <v>56</v>
      </c>
      <c r="E60" s="53"/>
      <c r="F60" s="53"/>
    </row>
    <row r="61" spans="4:8" ht="17.25" x14ac:dyDescent="0.3">
      <c r="D61" s="52" t="s">
        <v>57</v>
      </c>
      <c r="E61" s="53">
        <v>0</v>
      </c>
      <c r="F61" s="53">
        <v>18646116.989999998</v>
      </c>
    </row>
    <row r="62" spans="4:8" ht="17.25" x14ac:dyDescent="0.3">
      <c r="D62" s="52" t="s">
        <v>58</v>
      </c>
      <c r="E62" s="53">
        <v>0</v>
      </c>
      <c r="F62" s="53">
        <v>471000</v>
      </c>
      <c r="H62" s="17">
        <f>SUM(F54:F62)</f>
        <v>110934807.71999998</v>
      </c>
    </row>
    <row r="63" spans="4:8" ht="17.25" x14ac:dyDescent="0.3">
      <c r="D63" s="51" t="s">
        <v>59</v>
      </c>
      <c r="E63" s="53"/>
      <c r="F63" s="53"/>
    </row>
    <row r="64" spans="4:8" ht="17.25" x14ac:dyDescent="0.3">
      <c r="D64" s="52" t="s">
        <v>60</v>
      </c>
      <c r="E64" s="53">
        <v>0</v>
      </c>
      <c r="F64" s="53">
        <v>17140000</v>
      </c>
      <c r="H64" s="17">
        <f>+F64</f>
        <v>17140000</v>
      </c>
    </row>
    <row r="65" spans="4:6" ht="17.25" hidden="1" x14ac:dyDescent="0.3">
      <c r="D65" s="52" t="s">
        <v>61</v>
      </c>
      <c r="E65" s="53"/>
      <c r="F65" s="53"/>
    </row>
    <row r="66" spans="4:6" ht="17.25" hidden="1" x14ac:dyDescent="0.3">
      <c r="D66" s="52" t="s">
        <v>62</v>
      </c>
      <c r="E66" s="53"/>
      <c r="F66" s="53"/>
    </row>
    <row r="67" spans="4:6" ht="57" hidden="1" customHeight="1" x14ac:dyDescent="0.3">
      <c r="D67" s="54" t="s">
        <v>63</v>
      </c>
      <c r="E67" s="53"/>
      <c r="F67" s="53"/>
    </row>
    <row r="68" spans="4:6" ht="17.25" hidden="1" x14ac:dyDescent="0.3">
      <c r="D68" s="51" t="s">
        <v>64</v>
      </c>
      <c r="E68" s="53"/>
      <c r="F68" s="53"/>
    </row>
    <row r="69" spans="4:6" ht="17.25" hidden="1" x14ac:dyDescent="0.3">
      <c r="D69" s="52" t="s">
        <v>65</v>
      </c>
      <c r="E69" s="53"/>
      <c r="F69" s="53"/>
    </row>
    <row r="70" spans="4:6" ht="17.25" hidden="1" x14ac:dyDescent="0.3">
      <c r="D70" s="52" t="s">
        <v>66</v>
      </c>
      <c r="E70" s="53"/>
      <c r="F70" s="53"/>
    </row>
    <row r="71" spans="4:6" ht="17.25" hidden="1" x14ac:dyDescent="0.3">
      <c r="D71" s="51" t="s">
        <v>67</v>
      </c>
      <c r="E71" s="53"/>
      <c r="F71" s="53"/>
    </row>
    <row r="72" spans="4:6" ht="17.25" hidden="1" x14ac:dyDescent="0.3">
      <c r="D72" s="52" t="s">
        <v>68</v>
      </c>
      <c r="E72" s="53"/>
      <c r="F72" s="53"/>
    </row>
    <row r="73" spans="4:6" ht="17.25" hidden="1" x14ac:dyDescent="0.3">
      <c r="D73" s="52" t="s">
        <v>69</v>
      </c>
      <c r="E73" s="53"/>
      <c r="F73" s="53"/>
    </row>
    <row r="74" spans="4:6" ht="17.25" hidden="1" x14ac:dyDescent="0.3">
      <c r="D74" s="52" t="s">
        <v>70</v>
      </c>
      <c r="E74" s="53"/>
      <c r="F74" s="53"/>
    </row>
    <row r="75" spans="4:6" ht="17.25" hidden="1" x14ac:dyDescent="0.3">
      <c r="D75" s="49" t="s">
        <v>71</v>
      </c>
      <c r="E75" s="53"/>
      <c r="F75" s="53"/>
    </row>
    <row r="76" spans="4:6" ht="17.25" hidden="1" x14ac:dyDescent="0.3">
      <c r="D76" s="51" t="s">
        <v>72</v>
      </c>
      <c r="E76" s="53"/>
      <c r="F76" s="53"/>
    </row>
    <row r="77" spans="4:6" ht="17.25" hidden="1" x14ac:dyDescent="0.3">
      <c r="D77" s="52" t="s">
        <v>73</v>
      </c>
      <c r="E77" s="53"/>
      <c r="F77" s="53"/>
    </row>
    <row r="78" spans="4:6" ht="17.25" hidden="1" x14ac:dyDescent="0.3">
      <c r="D78" s="52" t="s">
        <v>74</v>
      </c>
      <c r="E78" s="53"/>
      <c r="F78" s="53"/>
    </row>
    <row r="79" spans="4:6" ht="17.25" hidden="1" x14ac:dyDescent="0.3">
      <c r="D79" s="51" t="s">
        <v>75</v>
      </c>
      <c r="E79" s="53"/>
      <c r="F79" s="53"/>
    </row>
    <row r="80" spans="4:6" ht="17.25" hidden="1" x14ac:dyDescent="0.3">
      <c r="D80" s="52" t="s">
        <v>76</v>
      </c>
      <c r="E80" s="53"/>
      <c r="F80" s="53"/>
    </row>
    <row r="81" spans="4:8" ht="17.25" hidden="1" x14ac:dyDescent="0.3">
      <c r="D81" s="52" t="s">
        <v>77</v>
      </c>
      <c r="E81" s="53"/>
      <c r="F81" s="53"/>
    </row>
    <row r="82" spans="4:8" ht="17.25" hidden="1" x14ac:dyDescent="0.3">
      <c r="D82" s="51" t="s">
        <v>78</v>
      </c>
      <c r="E82" s="53"/>
      <c r="F82" s="53"/>
    </row>
    <row r="83" spans="4:8" ht="17.25" hidden="1" x14ac:dyDescent="0.3">
      <c r="D83" s="52" t="s">
        <v>79</v>
      </c>
      <c r="E83" s="53"/>
      <c r="F83" s="53"/>
    </row>
    <row r="84" spans="4:8" ht="15.75" x14ac:dyDescent="0.25">
      <c r="D84" s="55" t="s">
        <v>80</v>
      </c>
      <c r="E84" s="56">
        <f>SUM(E12:E83)</f>
        <v>21400400819</v>
      </c>
      <c r="F84" s="56">
        <f>SUM(F12:F83)</f>
        <v>21737415441.280006</v>
      </c>
    </row>
    <row r="85" spans="4:8" ht="17.25" x14ac:dyDescent="0.3">
      <c r="D85" s="57"/>
      <c r="E85" s="57"/>
      <c r="F85" s="57" t="s">
        <v>83</v>
      </c>
    </row>
    <row r="87" spans="4:8" x14ac:dyDescent="0.25">
      <c r="F87" s="17"/>
      <c r="H87" s="18">
        <f>SUM(H12:H84)</f>
        <v>21737415441.280003</v>
      </c>
    </row>
    <row r="88" spans="4:8" x14ac:dyDescent="0.25">
      <c r="H88" s="17">
        <f>+H87-F84</f>
        <v>0</v>
      </c>
    </row>
    <row r="89" spans="4:8" x14ac:dyDescent="0.25">
      <c r="F89" s="18"/>
    </row>
  </sheetData>
  <mergeCells count="7">
    <mergeCell ref="D8:D9"/>
    <mergeCell ref="E8:E9"/>
    <mergeCell ref="F8:F9"/>
    <mergeCell ref="D2:F2"/>
    <mergeCell ref="D3:F3"/>
    <mergeCell ref="D4:F4"/>
    <mergeCell ref="D5:F5"/>
  </mergeCells>
  <pageMargins left="0.7" right="0.7" top="0.75" bottom="0.75" header="0.3" footer="0.3"/>
  <pageSetup scale="59" orientation="portrait" r:id="rId1"/>
  <colBreaks count="2" manualBreakCount="2">
    <brk id="3" max="84" man="1"/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2B52E-F6E6-4F74-8F97-7247E61D142A}">
  <dimension ref="A2:I17"/>
  <sheetViews>
    <sheetView workbookViewId="0">
      <selection activeCell="C15" sqref="C15"/>
    </sheetView>
  </sheetViews>
  <sheetFormatPr defaultRowHeight="15" x14ac:dyDescent="0.25"/>
  <cols>
    <col min="2" max="2" width="100.42578125" customWidth="1"/>
    <col min="3" max="3" width="48.7109375" customWidth="1"/>
    <col min="6" max="6" width="15.28515625" customWidth="1"/>
  </cols>
  <sheetData>
    <row r="2" spans="1:9" ht="25.5" customHeight="1" x14ac:dyDescent="0.3">
      <c r="B2" s="59"/>
      <c r="I2" s="18"/>
    </row>
    <row r="3" spans="1:9" ht="25.5" customHeight="1" x14ac:dyDescent="0.25">
      <c r="A3" s="60"/>
      <c r="B3" s="61"/>
      <c r="I3" s="18"/>
    </row>
    <row r="4" spans="1:9" ht="25.5" customHeight="1" x14ac:dyDescent="0.25">
      <c r="A4" s="60"/>
      <c r="B4" s="62"/>
      <c r="I4" s="18"/>
    </row>
    <row r="5" spans="1:9" ht="25.5" customHeight="1" x14ac:dyDescent="0.25">
      <c r="A5" s="60"/>
      <c r="B5" s="62"/>
      <c r="I5" s="18"/>
    </row>
    <row r="6" spans="1:9" ht="25.5" customHeight="1" x14ac:dyDescent="0.25">
      <c r="A6" s="101" t="s">
        <v>106</v>
      </c>
      <c r="B6" s="101"/>
      <c r="C6" s="101"/>
      <c r="D6" s="101"/>
      <c r="I6" s="18"/>
    </row>
    <row r="7" spans="1:9" ht="25.5" customHeight="1" x14ac:dyDescent="0.3">
      <c r="A7" s="63"/>
      <c r="B7" s="59"/>
      <c r="I7" s="18"/>
    </row>
    <row r="8" spans="1:9" ht="25.5" customHeight="1" x14ac:dyDescent="0.3">
      <c r="A8" s="64"/>
      <c r="B8" s="65"/>
      <c r="I8" s="18"/>
    </row>
    <row r="9" spans="1:9" ht="25.5" customHeight="1" x14ac:dyDescent="0.25">
      <c r="A9" s="64"/>
      <c r="B9" s="66" t="s">
        <v>114</v>
      </c>
      <c r="C9" s="67">
        <f>+F10+F11+F12</f>
        <v>337014622.27999997</v>
      </c>
      <c r="F9" s="17">
        <f>+F10-157333.34</f>
        <v>331001935.61000001</v>
      </c>
      <c r="I9" s="18"/>
    </row>
    <row r="10" spans="1:9" ht="25.5" customHeight="1" x14ac:dyDescent="0.25">
      <c r="A10" s="64"/>
      <c r="B10" s="68" t="s">
        <v>107</v>
      </c>
      <c r="C10" s="69">
        <v>789000000</v>
      </c>
      <c r="F10" s="18">
        <v>331159268.94999999</v>
      </c>
      <c r="G10">
        <v>3002</v>
      </c>
      <c r="I10" s="18"/>
    </row>
    <row r="11" spans="1:9" ht="25.5" customHeight="1" x14ac:dyDescent="0.3">
      <c r="A11" s="64"/>
      <c r="B11" s="70" t="s">
        <v>108</v>
      </c>
      <c r="C11" s="71">
        <f>20000*12</f>
        <v>240000</v>
      </c>
      <c r="F11" s="18">
        <v>5855310.9400000004</v>
      </c>
      <c r="G11">
        <v>9995</v>
      </c>
      <c r="I11" s="18"/>
    </row>
    <row r="12" spans="1:9" ht="25.5" customHeight="1" x14ac:dyDescent="0.3">
      <c r="A12" s="64"/>
      <c r="B12" s="70" t="s">
        <v>109</v>
      </c>
      <c r="C12" s="71">
        <f>450000*12</f>
        <v>5400000</v>
      </c>
      <c r="F12" s="18">
        <v>42.39</v>
      </c>
      <c r="G12">
        <v>9998</v>
      </c>
      <c r="I12" s="18"/>
    </row>
    <row r="13" spans="1:9" ht="25.5" customHeight="1" x14ac:dyDescent="0.3">
      <c r="A13" s="64"/>
      <c r="B13" s="72" t="s">
        <v>110</v>
      </c>
      <c r="C13" s="73">
        <f>2150000*12</f>
        <v>25800000</v>
      </c>
      <c r="I13" s="18"/>
    </row>
    <row r="14" spans="1:9" ht="25.5" customHeight="1" thickBot="1" x14ac:dyDescent="0.35">
      <c r="A14" s="64"/>
      <c r="B14" s="74" t="s">
        <v>111</v>
      </c>
      <c r="C14" s="75">
        <f>SUM(C9:C13)</f>
        <v>1157454622.28</v>
      </c>
      <c r="I14" s="18"/>
    </row>
    <row r="15" spans="1:9" ht="25.5" customHeight="1" thickTop="1" x14ac:dyDescent="0.3">
      <c r="A15" s="63"/>
      <c r="B15" s="59" t="s">
        <v>112</v>
      </c>
      <c r="C15" s="76">
        <v>20579960819</v>
      </c>
      <c r="I15" s="18"/>
    </row>
    <row r="16" spans="1:9" ht="25.5" customHeight="1" thickBot="1" x14ac:dyDescent="0.35">
      <c r="B16" s="77" t="s">
        <v>113</v>
      </c>
      <c r="C16" s="78">
        <f>SUM(C14:C15)</f>
        <v>21737415441.279999</v>
      </c>
      <c r="I16" s="18"/>
    </row>
    <row r="17" ht="15.75" thickTop="1" x14ac:dyDescent="0.25"/>
  </sheetData>
  <mergeCells count="1">
    <mergeCell ref="A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258D-E3E1-42AF-A13F-C21B9E6767E8}">
  <dimension ref="A1"/>
  <sheetViews>
    <sheetView workbookViewId="0">
      <selection activeCell="G31" sqref="G31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4:L22"/>
  <sheetViews>
    <sheetView workbookViewId="0">
      <selection activeCell="F12" sqref="F12"/>
    </sheetView>
  </sheetViews>
  <sheetFormatPr defaultRowHeight="15" x14ac:dyDescent="0.25"/>
  <cols>
    <col min="4" max="4" width="30" customWidth="1"/>
    <col min="5" max="5" width="3.85546875" customWidth="1"/>
    <col min="6" max="6" width="18" bestFit="1" customWidth="1"/>
    <col min="8" max="8" width="18" bestFit="1" customWidth="1"/>
    <col min="9" max="9" width="6.42578125" customWidth="1"/>
    <col min="10" max="10" width="18" bestFit="1" customWidth="1"/>
    <col min="11" max="11" width="15.28515625" bestFit="1" customWidth="1"/>
  </cols>
  <sheetData>
    <row r="4" spans="4:12" x14ac:dyDescent="0.25">
      <c r="D4" t="s">
        <v>94</v>
      </c>
    </row>
    <row r="7" spans="4:12" ht="15.75" thickBot="1" x14ac:dyDescent="0.3">
      <c r="D7" t="s">
        <v>89</v>
      </c>
      <c r="J7" s="21">
        <f>+K18</f>
        <v>7888956</v>
      </c>
      <c r="K7" s="24">
        <f>+J7/J8*100</f>
        <v>5.7491011566904358E-2</v>
      </c>
      <c r="L7" s="25" t="s">
        <v>92</v>
      </c>
    </row>
    <row r="8" spans="4:12" ht="15.75" thickTop="1" x14ac:dyDescent="0.25">
      <c r="J8" s="17">
        <f>+H11</f>
        <v>13722068519.91</v>
      </c>
    </row>
    <row r="11" spans="4:12" ht="15.75" thickBot="1" x14ac:dyDescent="0.3">
      <c r="D11" t="s">
        <v>90</v>
      </c>
      <c r="H11" s="24">
        <f>+F12-F13</f>
        <v>13722068519.91</v>
      </c>
    </row>
    <row r="12" spans="4:12" ht="15.75" thickTop="1" x14ac:dyDescent="0.25">
      <c r="D12" t="s">
        <v>93</v>
      </c>
      <c r="F12" s="18">
        <v>18045328129.57</v>
      </c>
    </row>
    <row r="13" spans="4:12" x14ac:dyDescent="0.25">
      <c r="D13" t="s">
        <v>91</v>
      </c>
      <c r="F13" s="18">
        <v>4323259609.6599998</v>
      </c>
    </row>
    <row r="16" spans="4:12" x14ac:dyDescent="0.25">
      <c r="D16" t="s">
        <v>95</v>
      </c>
    </row>
    <row r="17" spans="4:11" x14ac:dyDescent="0.25">
      <c r="D17" t="s">
        <v>96</v>
      </c>
      <c r="F17" s="26">
        <v>306181933.56999999</v>
      </c>
      <c r="H17" t="s">
        <v>100</v>
      </c>
      <c r="K17" s="18">
        <v>298292977.56999999</v>
      </c>
    </row>
    <row r="18" spans="4:11" x14ac:dyDescent="0.25">
      <c r="D18" t="s">
        <v>97</v>
      </c>
      <c r="F18" s="27">
        <v>17747035152</v>
      </c>
      <c r="H18" t="s">
        <v>101</v>
      </c>
      <c r="K18" s="18">
        <v>7888956</v>
      </c>
    </row>
    <row r="19" spans="4:11" ht="15.75" thickBot="1" x14ac:dyDescent="0.3">
      <c r="D19" s="28" t="s">
        <v>98</v>
      </c>
      <c r="F19" s="24">
        <f>+F17+F18</f>
        <v>18053217085.57</v>
      </c>
      <c r="K19" s="24">
        <f>SUM(K17:K18)</f>
        <v>306181933.56999999</v>
      </c>
    </row>
    <row r="20" spans="4:11" ht="15.75" thickTop="1" x14ac:dyDescent="0.25">
      <c r="D20" t="s">
        <v>99</v>
      </c>
      <c r="F20" s="29">
        <v>4323259609.6599998</v>
      </c>
    </row>
    <row r="21" spans="4:11" ht="15.75" thickBot="1" x14ac:dyDescent="0.3">
      <c r="F21" s="24">
        <f>+F19-F20</f>
        <v>13729957475.91</v>
      </c>
    </row>
    <row r="22" spans="4:11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P1 Presupuesto Aprobado</vt:lpstr>
      <vt:lpstr>Sheet2</vt:lpstr>
      <vt:lpstr>Gastos</vt:lpstr>
      <vt:lpstr>Ingresos</vt:lpstr>
      <vt:lpstr>Sheet3</vt:lpstr>
      <vt:lpstr>Sheet1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Bianka Peralta</cp:lastModifiedBy>
  <cp:lastPrinted>2024-04-11T19:52:47Z</cp:lastPrinted>
  <dcterms:created xsi:type="dcterms:W3CDTF">2021-10-07T16:54:12Z</dcterms:created>
  <dcterms:modified xsi:type="dcterms:W3CDTF">2024-04-11T19:54:38Z</dcterms:modified>
</cp:coreProperties>
</file>