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PRESUPUESTO\"/>
    </mc:Choice>
  </mc:AlternateContent>
  <xr:revisionPtr revIDLastSave="0" documentId="13_ncr:1_{AE19CC22-6706-445C-9B34-246736025CAC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P1 Presupuesto Aprobado" sheetId="1" state="hidden" r:id="rId1"/>
    <sheet name="Sheet2" sheetId="3" state="hidden" r:id="rId2"/>
    <sheet name="Gastos" sheetId="5" r:id="rId3"/>
    <sheet name="Ingresos" sheetId="6" state="hidden" r:id="rId4"/>
    <sheet name="pres.total" sheetId="7" state="hidden" r:id="rId5"/>
    <sheet name="Sheet3" sheetId="4" state="hidden" r:id="rId6"/>
    <sheet name="Sheet1" sheetId="2" state="hidden" r:id="rId7"/>
  </sheets>
  <definedNames>
    <definedName name="_xlnm.Print_Area" localSheetId="2">Gastos!$D$3:$G$86</definedName>
    <definedName name="_xlnm.Print_Area" localSheetId="1">Sheet2!$C$2:$E$96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5" i="5" l="1"/>
  <c r="O63" i="5"/>
  <c r="O54" i="5"/>
  <c r="O38" i="5"/>
  <c r="O28" i="5"/>
  <c r="O18" i="5"/>
  <c r="O12" i="5"/>
  <c r="N85" i="5"/>
  <c r="N63" i="5"/>
  <c r="N54" i="5"/>
  <c r="N38" i="5"/>
  <c r="N28" i="5"/>
  <c r="N18" i="5"/>
  <c r="N12" i="5"/>
  <c r="N96" i="5"/>
  <c r="N97" i="5"/>
  <c r="G98" i="5"/>
  <c r="G99" i="5" s="1"/>
  <c r="G95" i="5"/>
  <c r="G86" i="5"/>
  <c r="F86" i="5"/>
  <c r="G91" i="5"/>
  <c r="G90" i="5"/>
  <c r="G40" i="5"/>
  <c r="H64" i="5"/>
  <c r="H63" i="5"/>
  <c r="H38" i="5"/>
  <c r="H28" i="5"/>
  <c r="H17" i="5"/>
  <c r="H45" i="5"/>
  <c r="H18" i="5"/>
  <c r="H51" i="7"/>
  <c r="H639" i="7"/>
  <c r="G85" i="5"/>
  <c r="C18" i="6"/>
  <c r="H27" i="5"/>
  <c r="H65" i="5"/>
  <c r="H40" i="5"/>
  <c r="H37" i="5"/>
  <c r="C14" i="6"/>
  <c r="C16" i="6" s="1"/>
  <c r="C13" i="6"/>
  <c r="C12" i="6"/>
  <c r="C11" i="6"/>
  <c r="F9" i="6"/>
  <c r="C9" i="6"/>
  <c r="H88" i="5" l="1"/>
  <c r="F85" i="5"/>
  <c r="E85" i="5"/>
  <c r="G54" i="3"/>
  <c r="G38" i="3"/>
  <c r="G28" i="3"/>
  <c r="G18" i="3"/>
  <c r="G13" i="3"/>
  <c r="H38" i="3"/>
  <c r="H89" i="5" l="1"/>
  <c r="G64" i="3"/>
  <c r="G85" i="3"/>
  <c r="H13" i="3"/>
  <c r="H64" i="3" l="1"/>
  <c r="H54" i="3"/>
  <c r="H28" i="3"/>
  <c r="H18" i="3"/>
  <c r="H85" i="3" l="1"/>
  <c r="E85" i="3"/>
  <c r="E88" i="3" s="1"/>
  <c r="D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3" i="3"/>
  <c r="F62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4" i="3"/>
  <c r="F43" i="3"/>
  <c r="F42" i="3"/>
  <c r="F41" i="3"/>
  <c r="F37" i="3"/>
  <c r="F35" i="3"/>
  <c r="F34" i="3"/>
  <c r="F33" i="3"/>
  <c r="F32" i="3"/>
  <c r="F31" i="3"/>
  <c r="F29" i="3"/>
  <c r="F27" i="3"/>
  <c r="F26" i="3"/>
  <c r="F25" i="3"/>
  <c r="F23" i="3"/>
  <c r="F22" i="3"/>
  <c r="F19" i="3"/>
  <c r="F14" i="3"/>
  <c r="F65" i="1"/>
  <c r="F62" i="1"/>
  <c r="F60" i="1"/>
  <c r="F59" i="1"/>
  <c r="F58" i="1"/>
  <c r="F57" i="1"/>
  <c r="F56" i="1"/>
  <c r="F55" i="1"/>
  <c r="F37" i="1"/>
  <c r="F35" i="1"/>
  <c r="F34" i="1"/>
  <c r="F33" i="1"/>
  <c r="F32" i="1"/>
  <c r="F31" i="1"/>
  <c r="F29" i="1"/>
  <c r="F27" i="1"/>
  <c r="F26" i="1"/>
  <c r="F25" i="1"/>
  <c r="F23" i="1"/>
  <c r="F22" i="1"/>
  <c r="F19" i="1"/>
  <c r="F14" i="1"/>
  <c r="F85" i="1" s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63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3" l="1"/>
  <c r="J7" i="2"/>
  <c r="K19" i="2"/>
  <c r="F19" i="2"/>
  <c r="F21" i="2" s="1"/>
  <c r="H11" i="2"/>
  <c r="J8" i="2" s="1"/>
  <c r="K7" i="2" l="1"/>
  <c r="E85" i="1"/>
  <c r="D85" i="1"/>
</calcChain>
</file>

<file path=xl/sharedStrings.xml><?xml version="1.0" encoding="utf-8"?>
<sst xmlns="http://schemas.openxmlformats.org/spreadsheetml/2006/main" count="1106" uniqueCount="516">
  <si>
    <t xml:space="preserve">TESORERIA DE LA SEGURIDAD SOCIAL 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</si>
  <si>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</si>
  <si>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</si>
  <si>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</si>
  <si>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</si>
  <si>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</si>
  <si>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</si>
  <si>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</si>
  <si>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</si>
  <si>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</si>
  <si>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</si>
  <si>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</si>
  <si>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</si>
  <si>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</si>
  <si>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</si>
  <si>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</si>
  <si>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</si>
  <si>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</si>
  <si>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</si>
  <si>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</si>
  <si>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</si>
  <si>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</si>
  <si>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</si>
  <si>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</si>
  <si>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</si>
  <si>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</si>
  <si>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</si>
  <si>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</si>
  <si>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</si>
  <si>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</si>
  <si>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</si>
  <si>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</si>
  <si>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</si>
  <si>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</si>
  <si>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</si>
  <si>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</si>
  <si>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</si>
  <si>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</si>
  <si>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</si>
  <si>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</si>
  <si>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</si>
  <si>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</si>
  <si>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</si>
  <si>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</si>
  <si>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</si>
  <si>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</si>
  <si>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</si>
  <si>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</si>
  <si>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</si>
  <si>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</si>
  <si>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</si>
  <si>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</si>
  <si>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</si>
  <si>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</si>
  <si>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</si>
  <si>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</si>
  <si>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</si>
  <si>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</si>
  <si>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</si>
  <si>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</si>
  <si>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</si>
  <si>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</si>
  <si>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</si>
  <si>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</si>
  <si>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</si>
  <si>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</si>
  <si>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</si>
  <si>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</si>
  <si>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</si>
  <si>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</si>
  <si>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</si>
  <si>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</si>
  <si>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</si>
  <si>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</si>
  <si>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</si>
  <si>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</si>
  <si>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</si>
  <si>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</si>
  <si>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</si>
  <si>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</si>
  <si>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</si>
  <si>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</si>
  <si>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</si>
  <si>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</si>
  <si>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Jose Israel Del Orbe</t>
  </si>
  <si>
    <t>Director de Finanzas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</si>
  <si>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</si>
  <si>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t>**</t>
  </si>
  <si>
    <t>Fuente :  SIGEF</t>
  </si>
  <si>
    <t>Total de modificaciones trimestre enero- marzo 2022</t>
  </si>
  <si>
    <t>Presupuesto vigente disponible =</t>
  </si>
  <si>
    <t>Presu. Ejecutado trimestre</t>
  </si>
  <si>
    <t>seria 80%</t>
  </si>
  <si>
    <t>17,747,035,152.00+306,181,933.57</t>
  </si>
  <si>
    <t>Calculo de IGPS03</t>
  </si>
  <si>
    <t>Donde:</t>
  </si>
  <si>
    <t>Valor neto de las modificaciones</t>
  </si>
  <si>
    <t>Presupuesto inicial</t>
  </si>
  <si>
    <t xml:space="preserve">Presupuesto vigente </t>
  </si>
  <si>
    <t>Menos: Presu. Ejecutado trimestre</t>
  </si>
  <si>
    <t>modificacion de adicion balance inicial</t>
  </si>
  <si>
    <t>mod. De una cuenta entre otra</t>
  </si>
  <si>
    <t>DOS MIL VENTITRES {2023}</t>
  </si>
  <si>
    <t>Adicion Bce. Inicial</t>
  </si>
  <si>
    <t>DOS MIL VENTICUATRO {2024}</t>
  </si>
  <si>
    <t>Presupuesto Modificado con Balance Inicial</t>
  </si>
  <si>
    <t>Presupuesto Asignado Año 2024</t>
  </si>
  <si>
    <t>Impuesto Seguridad Social Ley 13-20</t>
  </si>
  <si>
    <t>Monto estimado a recibir de Recaudacion Banco TSS</t>
  </si>
  <si>
    <t>Monto estimado a recibir de UNIPAGO</t>
  </si>
  <si>
    <t>Monto estimado a recibir de INFOTEP</t>
  </si>
  <si>
    <t>Total Presupuesto operativo ajustado 2024</t>
  </si>
  <si>
    <t>Transferencias Corrientes Gobierno Para Regimen Subsidiado</t>
  </si>
  <si>
    <t>Total Presupuesto  ajustado 2024</t>
  </si>
  <si>
    <t>Balance Inicial Comprometidos año 2023</t>
  </si>
  <si>
    <t>Presupuesto Modificado con reformulado</t>
  </si>
  <si>
    <r>
      <t>Ley 26-24</t>
    </r>
    <r>
      <rPr>
        <sz val="8"/>
        <color theme="1"/>
        <rFont val="Aptos"/>
        <family val="2"/>
      </rPr>
      <t xml:space="preserve"> </t>
    </r>
    <r>
      <rPr>
        <b/>
        <sz val="8"/>
        <color theme="1"/>
        <rFont val="Aptos"/>
        <family val="2"/>
      </rPr>
      <t xml:space="preserve">Reformulado del Presupuesto </t>
    </r>
    <r>
      <rPr>
        <sz val="8"/>
        <color theme="1"/>
        <rFont val="Aptos"/>
        <family val="2"/>
      </rPr>
      <t xml:space="preserve">. Dicha ley </t>
    </r>
    <r>
      <rPr>
        <b/>
        <sz val="8"/>
        <color theme="1"/>
        <rFont val="Aptos"/>
        <family val="2"/>
      </rPr>
      <t>modifica la ley 80-23, del Presupuesto General de la Nacional del 2024.</t>
    </r>
  </si>
  <si>
    <r>
      <rPr>
        <b/>
        <sz val="6"/>
        <rFont val="Arial"/>
        <family val="2"/>
      </rPr>
      <t>Ref CCP Concepto.Ref CCP Cuenta.Ref CCP SubCuenta.Ref CCP Aux</t>
    </r>
  </si>
  <si>
    <r>
      <rPr>
        <b/>
        <sz val="6"/>
        <rFont val="Arial"/>
        <family val="2"/>
      </rPr>
      <t>Presupuesto Inicial</t>
    </r>
  </si>
  <si>
    <r>
      <rPr>
        <b/>
        <sz val="6"/>
        <rFont val="Arial"/>
        <family val="2"/>
      </rPr>
      <t>Modificaciones Presupestarias</t>
    </r>
  </si>
  <si>
    <r>
      <rPr>
        <b/>
        <sz val="6"/>
        <rFont val="Arial"/>
        <family val="2"/>
      </rPr>
      <t>Presupuesto Vigente</t>
    </r>
  </si>
  <si>
    <r>
      <rPr>
        <b/>
        <sz val="6"/>
        <rFont val="Arial"/>
        <family val="2"/>
      </rPr>
      <t>Presupuesto Disponible</t>
    </r>
  </si>
  <si>
    <r>
      <rPr>
        <b/>
        <sz val="6"/>
        <rFont val="Arial"/>
        <family val="2"/>
      </rPr>
      <t>ETAPAS DEL GASTO</t>
    </r>
  </si>
  <si>
    <r>
      <rPr>
        <b/>
        <sz val="6"/>
        <rFont val="Arial"/>
        <family val="2"/>
      </rPr>
      <t>Preventivo</t>
    </r>
  </si>
  <si>
    <r>
      <rPr>
        <b/>
        <sz val="6"/>
        <rFont val="Arial"/>
        <family val="2"/>
      </rPr>
      <t>Compromiso</t>
    </r>
  </si>
  <si>
    <r>
      <rPr>
        <b/>
        <sz val="6"/>
        <rFont val="Arial"/>
        <family val="2"/>
      </rPr>
      <t>Devengado</t>
    </r>
  </si>
  <si>
    <r>
      <rPr>
        <b/>
        <sz val="6"/>
        <rFont val="Arial"/>
        <family val="2"/>
      </rPr>
      <t>Libramiento</t>
    </r>
  </si>
  <si>
    <r>
      <rPr>
        <b/>
        <sz val="6"/>
        <rFont val="Arial"/>
        <family val="2"/>
      </rPr>
      <t>Pagado</t>
    </r>
  </si>
  <si>
    <r>
      <rPr>
        <b/>
        <sz val="6"/>
        <rFont val="Arial"/>
        <family val="2"/>
      </rPr>
      <t>Total General</t>
    </r>
  </si>
  <si>
    <r>
      <rPr>
        <b/>
        <sz val="8"/>
        <rFont val="Arial"/>
        <family val="2"/>
      </rPr>
      <t>2.1.2.1.1.2.1.1.1.2.1.1.1.01</t>
    </r>
  </si>
  <si>
    <r>
      <rPr>
        <b/>
        <vertAlign val="superscript"/>
        <sz val="6"/>
        <rFont val="Arial"/>
        <family val="2"/>
      </rPr>
      <t xml:space="preserve">2.1                 </t>
    </r>
    <r>
      <rPr>
        <b/>
        <sz val="6"/>
        <rFont val="Arial"/>
        <family val="2"/>
      </rPr>
      <t>REMUNERACIONES Y CONTRIBUCIONES</t>
    </r>
  </si>
  <si>
    <r>
      <rPr>
        <b/>
        <sz val="6"/>
        <rFont val="Arial"/>
        <family val="2"/>
      </rPr>
      <t xml:space="preserve">2.1.1             </t>
    </r>
    <r>
      <rPr>
        <b/>
        <vertAlign val="superscript"/>
        <sz val="6"/>
        <rFont val="Arial"/>
        <family val="2"/>
      </rPr>
      <t>REMUNERACIONES</t>
    </r>
  </si>
  <si>
    <r>
      <rPr>
        <b/>
        <sz val="6"/>
        <rFont val="Arial"/>
        <family val="2"/>
      </rPr>
      <t>2.1.1.1          Remuneraciones al personal fijo</t>
    </r>
  </si>
  <si>
    <r>
      <rPr>
        <sz val="6"/>
        <rFont val="Arial"/>
        <family val="2"/>
      </rPr>
      <t>2.1.1.1.01     Sueldos empleados fijos</t>
    </r>
  </si>
  <si>
    <r>
      <rPr>
        <b/>
        <sz val="8"/>
        <rFont val="Arial"/>
        <family val="2"/>
      </rPr>
      <t>2.1.2.1.1.2.1.1.2.2.1.1.2.03</t>
    </r>
  </si>
  <si>
    <r>
      <rPr>
        <b/>
        <sz val="6"/>
        <rFont val="Arial"/>
        <family val="2"/>
      </rPr>
      <t>2.1.1.2          Remuneraciones al personal de carácter temporal</t>
    </r>
  </si>
  <si>
    <r>
      <rPr>
        <sz val="6"/>
        <rFont val="Arial"/>
        <family val="2"/>
      </rPr>
      <t>2.1.1.2.03     Suplencias</t>
    </r>
  </si>
  <si>
    <r>
      <rPr>
        <b/>
        <sz val="8"/>
        <rFont val="Arial"/>
        <family val="2"/>
      </rPr>
      <t>2.1.2.1.1.2.1.1.2.2.1.1.2.05</t>
    </r>
  </si>
  <si>
    <r>
      <rPr>
        <sz val="6"/>
        <rFont val="Arial"/>
        <family val="2"/>
      </rPr>
      <t>2.1.1.2.05     Periodo probatorio de ingreso a carrera</t>
    </r>
  </si>
  <si>
    <r>
      <rPr>
        <b/>
        <sz val="8"/>
        <rFont val="Arial"/>
        <family val="2"/>
      </rPr>
      <t>2.1.2.1.1.2.1.1.2.2.1.1.2.08</t>
    </r>
  </si>
  <si>
    <r>
      <rPr>
        <sz val="6"/>
        <rFont val="Arial"/>
        <family val="2"/>
      </rPr>
      <t>2.1.1.2.08     Empleados temporales</t>
    </r>
  </si>
  <si>
    <r>
      <rPr>
        <b/>
        <sz val="8"/>
        <rFont val="Arial"/>
        <family val="2"/>
      </rPr>
      <t>2.1.2.1.1.2.1.1.2.2.1.1.2.09</t>
    </r>
  </si>
  <si>
    <r>
      <rPr>
        <sz val="6"/>
        <rFont val="Arial"/>
        <family val="2"/>
      </rPr>
      <t>2.1.1.2.09     Personal de carácter eventual</t>
    </r>
  </si>
  <si>
    <r>
      <rPr>
        <b/>
        <sz val="8"/>
        <rFont val="Arial"/>
        <family val="2"/>
      </rPr>
      <t>2.1.2.1.1.2.1.1.2.2.1.1.2.11</t>
    </r>
  </si>
  <si>
    <r>
      <rPr>
        <sz val="6"/>
        <rFont val="Arial"/>
        <family val="2"/>
      </rPr>
      <t>2.1.1.2.11     Interinato</t>
    </r>
  </si>
  <si>
    <r>
      <rPr>
        <b/>
        <sz val="8"/>
        <rFont val="Arial"/>
        <family val="2"/>
      </rPr>
      <t>2.1.2.1.1.2.1.1.4.2.1.1.4.01</t>
    </r>
  </si>
  <si>
    <r>
      <rPr>
        <b/>
        <sz val="6"/>
        <rFont val="Arial"/>
        <family val="2"/>
      </rPr>
      <t>2.1.1.4          Sueldo anual no.13</t>
    </r>
  </si>
  <si>
    <r>
      <rPr>
        <sz val="6"/>
        <rFont val="Arial"/>
        <family val="2"/>
      </rPr>
      <t>2.1.1.4.01     Sueldo Anual No. 13</t>
    </r>
  </si>
  <si>
    <r>
      <rPr>
        <b/>
        <sz val="8"/>
        <rFont val="Arial"/>
        <family val="2"/>
      </rPr>
      <t>2.1.2.1.1.2.1.1.5.2.1.1.5.03</t>
    </r>
  </si>
  <si>
    <r>
      <rPr>
        <b/>
        <sz val="6"/>
        <rFont val="Arial"/>
        <family val="2"/>
      </rPr>
      <t>2.1.1.5          Prestaciones económicas</t>
    </r>
  </si>
  <si>
    <r>
      <rPr>
        <sz val="6"/>
        <rFont val="Arial"/>
        <family val="2"/>
      </rPr>
      <t>2.1.1.5.03     Prestación laboral por desvinculación</t>
    </r>
  </si>
  <si>
    <r>
      <rPr>
        <b/>
        <sz val="8"/>
        <rFont val="Arial"/>
        <family val="2"/>
      </rPr>
      <t>2.1.2.1.1.2.1.1.5.2.1.1.5.04</t>
    </r>
  </si>
  <si>
    <r>
      <rPr>
        <sz val="6"/>
        <rFont val="Arial"/>
        <family val="2"/>
      </rPr>
      <t>2.1.1.5.04     Proporción de vacaciones no disfrutadas</t>
    </r>
  </si>
  <si>
    <r>
      <rPr>
        <b/>
        <sz val="8"/>
        <rFont val="Arial"/>
        <family val="2"/>
      </rPr>
      <t>2.1.2.1.2.2.1.2.2.2.1.2.2.01</t>
    </r>
  </si>
  <si>
    <r>
      <rPr>
        <b/>
        <sz val="6"/>
        <rFont val="Arial"/>
        <family val="2"/>
      </rPr>
      <t xml:space="preserve">2.1.2             </t>
    </r>
    <r>
      <rPr>
        <b/>
        <vertAlign val="superscript"/>
        <sz val="6"/>
        <rFont val="Arial"/>
        <family val="2"/>
      </rPr>
      <t>SOBRESUELDOS</t>
    </r>
  </si>
  <si>
    <r>
      <rPr>
        <b/>
        <sz val="6"/>
        <rFont val="Arial"/>
        <family val="2"/>
      </rPr>
      <t>2.1.2.2          Compensación</t>
    </r>
  </si>
  <si>
    <r>
      <rPr>
        <sz val="6"/>
        <rFont val="Arial"/>
        <family val="2"/>
      </rPr>
      <t>2.1.2.2.01     Compensación por gastos de alimentación</t>
    </r>
  </si>
  <si>
    <r>
      <rPr>
        <b/>
        <sz val="8"/>
        <rFont val="Arial"/>
        <family val="2"/>
      </rPr>
      <t>2.1.2.1.2.2.1.2.2.2.1.2.2.03</t>
    </r>
  </si>
  <si>
    <r>
      <rPr>
        <sz val="6"/>
        <rFont val="Arial"/>
        <family val="2"/>
      </rPr>
      <t>2.1.2.2.03     Pago de horas extraordinarias</t>
    </r>
  </si>
  <si>
    <r>
      <rPr>
        <b/>
        <sz val="8"/>
        <rFont val="Arial"/>
        <family val="2"/>
      </rPr>
      <t>2.1.2.1.2.2.1.2.2.2.1.2.2.04</t>
    </r>
  </si>
  <si>
    <r>
      <rPr>
        <sz val="6"/>
        <rFont val="Arial"/>
        <family val="2"/>
      </rPr>
      <t>2.1.2.2.04     Prima de transporte</t>
    </r>
  </si>
  <si>
    <r>
      <rPr>
        <b/>
        <sz val="8"/>
        <rFont val="Arial"/>
        <family val="2"/>
      </rPr>
      <t>2.1.2.1.2.2.1.2.2.2.1.2.2.05</t>
    </r>
  </si>
  <si>
    <r>
      <rPr>
        <sz val="6"/>
        <rFont val="Arial"/>
        <family val="2"/>
      </rPr>
      <t>2.1.2.2.05     Compensación servicios de seguridad</t>
    </r>
  </si>
  <si>
    <r>
      <rPr>
        <b/>
        <sz val="8"/>
        <rFont val="Arial"/>
        <family val="2"/>
      </rPr>
      <t>2.1.2.1.2.2.1.2.2.2.1.2.2.06</t>
    </r>
  </si>
  <si>
    <r>
      <rPr>
        <sz val="6"/>
        <rFont val="Arial"/>
        <family val="2"/>
      </rPr>
      <t>2.1.2.2.06     Incentivo por Rendimiento Individual</t>
    </r>
  </si>
  <si>
    <r>
      <rPr>
        <b/>
        <sz val="8"/>
        <rFont val="Arial"/>
        <family val="2"/>
      </rPr>
      <t>2.1.2.1.2.2.1.2.2.2.1.2.2.10</t>
    </r>
  </si>
  <si>
    <r>
      <rPr>
        <sz val="6"/>
        <rFont val="Arial"/>
        <family val="2"/>
      </rPr>
      <t>2.1.2.2.10     Compensación por cumplimiento de indicadores del MAP</t>
    </r>
  </si>
  <si>
    <r>
      <rPr>
        <b/>
        <sz val="8"/>
        <rFont val="Arial"/>
        <family val="2"/>
      </rPr>
      <t>2.1.2.1.2.2.1.2.2.2.1.2.2.15</t>
    </r>
  </si>
  <si>
    <r>
      <rPr>
        <sz val="6"/>
        <rFont val="Arial"/>
        <family val="2"/>
      </rPr>
      <t>2.1.2.2.15     Compensación extraordinaria anual</t>
    </r>
  </si>
  <si>
    <r>
      <rPr>
        <b/>
        <sz val="8"/>
        <rFont val="Arial"/>
        <family val="2"/>
      </rPr>
      <t>2.1.2.1.5.2.1.5.1.2.1.5.1.01</t>
    </r>
  </si>
  <si>
    <r>
      <rPr>
        <b/>
        <sz val="6"/>
        <rFont val="Arial"/>
        <family val="2"/>
      </rPr>
      <t xml:space="preserve">2.1.5             </t>
    </r>
    <r>
      <rPr>
        <b/>
        <vertAlign val="superscript"/>
        <sz val="6"/>
        <rFont val="Arial"/>
        <family val="2"/>
      </rPr>
      <t>CONTRIBUCIONES A LA SEGURIDAD SOCIAL</t>
    </r>
  </si>
  <si>
    <r>
      <rPr>
        <b/>
        <sz val="6"/>
        <rFont val="Arial"/>
        <family val="2"/>
      </rPr>
      <t>2.1.5.1          Contribuciones al seguro de salud</t>
    </r>
  </si>
  <si>
    <r>
      <rPr>
        <sz val="6"/>
        <rFont val="Arial"/>
        <family val="2"/>
      </rPr>
      <t>2.1.5.1.01     Contribuciones al seguro de salud</t>
    </r>
  </si>
  <si>
    <r>
      <rPr>
        <b/>
        <sz val="8"/>
        <rFont val="Arial"/>
        <family val="2"/>
      </rPr>
      <t>2.1.2.1.5.2.1.5.2.2.1.5.2.01</t>
    </r>
  </si>
  <si>
    <r>
      <rPr>
        <b/>
        <sz val="6"/>
        <rFont val="Arial"/>
        <family val="2"/>
      </rPr>
      <t>2.1.5.2          Contribuciones al seguro de pensiones</t>
    </r>
  </si>
  <si>
    <r>
      <rPr>
        <sz val="6"/>
        <rFont val="Arial"/>
        <family val="2"/>
      </rPr>
      <t>2.1.5.2.01     Contribuciones al seguro de pensiones</t>
    </r>
  </si>
  <si>
    <r>
      <rPr>
        <b/>
        <sz val="8"/>
        <rFont val="Arial"/>
        <family val="2"/>
      </rPr>
      <t>2.1.2.1.5.2.1.5.3.2.1.5.3.01</t>
    </r>
  </si>
  <si>
    <r>
      <rPr>
        <b/>
        <sz val="6"/>
        <rFont val="Arial"/>
        <family val="2"/>
      </rPr>
      <t>2.1.5.3          Contribuciones al seguro de riesgo laboral</t>
    </r>
  </si>
  <si>
    <r>
      <rPr>
        <sz val="6"/>
        <rFont val="Arial"/>
        <family val="2"/>
      </rPr>
      <t>2.1.5.3.01     Contribuciones al seguro de riesgo laboral</t>
    </r>
  </si>
  <si>
    <r>
      <rPr>
        <b/>
        <sz val="8"/>
        <rFont val="Arial"/>
        <family val="2"/>
      </rPr>
      <t>2.2.2.2.1.2.2.1.2.2.2.1.2.01</t>
    </r>
  </si>
  <si>
    <r>
      <rPr>
        <b/>
        <vertAlign val="superscript"/>
        <sz val="6"/>
        <rFont val="Arial"/>
        <family val="2"/>
      </rPr>
      <t xml:space="preserve">2.2                 </t>
    </r>
    <r>
      <rPr>
        <b/>
        <sz val="6"/>
        <rFont val="Arial"/>
        <family val="2"/>
      </rPr>
      <t>CONTRATACIÓN DE SERVICIOS</t>
    </r>
  </si>
  <si>
    <r>
      <rPr>
        <b/>
        <sz val="6"/>
        <rFont val="Arial"/>
        <family val="2"/>
      </rPr>
      <t xml:space="preserve">2.2.1             </t>
    </r>
    <r>
      <rPr>
        <b/>
        <vertAlign val="superscript"/>
        <sz val="6"/>
        <rFont val="Arial"/>
        <family val="2"/>
      </rPr>
      <t>SERVICIOS BÁSICOS</t>
    </r>
  </si>
  <si>
    <r>
      <rPr>
        <b/>
        <sz val="6"/>
        <rFont val="Arial"/>
        <family val="2"/>
      </rPr>
      <t>2.2.1.2          Servicios telefónico de larga distancia</t>
    </r>
  </si>
  <si>
    <r>
      <rPr>
        <sz val="6"/>
        <rFont val="Arial"/>
        <family val="2"/>
      </rPr>
      <t>2.2.1.2.01     Servicios telefónico de larga distancia</t>
    </r>
  </si>
  <si>
    <r>
      <rPr>
        <b/>
        <sz val="8"/>
        <rFont val="Arial"/>
        <family val="2"/>
      </rPr>
      <t>2.2.2.2.1.2.2.1.3.2.2.1.3.01</t>
    </r>
  </si>
  <si>
    <r>
      <rPr>
        <b/>
        <sz val="6"/>
        <rFont val="Arial"/>
        <family val="2"/>
      </rPr>
      <t>2.2.1.3          Teléfono local</t>
    </r>
  </si>
  <si>
    <r>
      <rPr>
        <sz val="6"/>
        <rFont val="Arial"/>
        <family val="2"/>
      </rPr>
      <t>2.2.1.3.01     Teléfono local</t>
    </r>
  </si>
  <si>
    <r>
      <rPr>
        <b/>
        <sz val="8"/>
        <rFont val="Arial"/>
        <family val="2"/>
      </rPr>
      <t>2.2.2.2.1.2.2.1.5.2.2.1.5.01</t>
    </r>
  </si>
  <si>
    <r>
      <rPr>
        <b/>
        <sz val="6"/>
        <rFont val="Arial"/>
        <family val="2"/>
      </rPr>
      <t>2.2.1.5          Servicio de internet y televisión por cable</t>
    </r>
  </si>
  <si>
    <r>
      <rPr>
        <sz val="6"/>
        <rFont val="Arial"/>
        <family val="2"/>
      </rPr>
      <t>2.2.1.5.01     Servicio de internet y televisión por cable</t>
    </r>
  </si>
  <si>
    <r>
      <rPr>
        <b/>
        <sz val="8"/>
        <rFont val="Arial"/>
        <family val="2"/>
      </rPr>
      <t>2.2.2.2.1.2.2.1.6.2.2.1.6.01</t>
    </r>
  </si>
  <si>
    <r>
      <rPr>
        <b/>
        <sz val="6"/>
        <rFont val="Arial"/>
        <family val="2"/>
      </rPr>
      <t>2.2.1.6          Electricidad</t>
    </r>
  </si>
  <si>
    <r>
      <rPr>
        <sz val="6"/>
        <rFont val="Arial"/>
        <family val="2"/>
      </rPr>
      <t>2.2.1.6.01     Energía eléctrica</t>
    </r>
  </si>
  <si>
    <r>
      <rPr>
        <b/>
        <sz val="8"/>
        <rFont val="Arial"/>
        <family val="2"/>
      </rPr>
      <t>2.2.2.2.1.2.2.1.7.2.2.1.7.01</t>
    </r>
  </si>
  <si>
    <r>
      <rPr>
        <b/>
        <sz val="6"/>
        <rFont val="Arial"/>
        <family val="2"/>
      </rPr>
      <t>2.2.1.7          Agua</t>
    </r>
  </si>
  <si>
    <r>
      <rPr>
        <sz val="6"/>
        <rFont val="Arial"/>
        <family val="2"/>
      </rPr>
      <t>2.2.1.7.01     Agua</t>
    </r>
  </si>
  <si>
    <r>
      <rPr>
        <b/>
        <sz val="8"/>
        <rFont val="Arial"/>
        <family val="2"/>
      </rPr>
      <t>2.2.2.2.1.2.2.1.8.2.2.1.8.01</t>
    </r>
  </si>
  <si>
    <r>
      <rPr>
        <b/>
        <sz val="6"/>
        <rFont val="Arial"/>
        <family val="2"/>
      </rPr>
      <t>2.2.1.8          Recolección de residuos</t>
    </r>
  </si>
  <si>
    <r>
      <rPr>
        <sz val="6"/>
        <rFont val="Arial"/>
        <family val="2"/>
      </rPr>
      <t>2.2.1.8.01     Recolección de residuos</t>
    </r>
  </si>
  <si>
    <r>
      <rPr>
        <b/>
        <sz val="8"/>
        <rFont val="Arial"/>
        <family val="2"/>
      </rPr>
      <t>2.2.2.2.2.2.2.2.1.2.2.2.1.01</t>
    </r>
  </si>
  <si>
    <r>
      <rPr>
        <b/>
        <sz val="6"/>
        <rFont val="Arial"/>
        <family val="2"/>
      </rPr>
      <t xml:space="preserve">2.2.2             </t>
    </r>
    <r>
      <rPr>
        <b/>
        <vertAlign val="superscript"/>
        <sz val="6"/>
        <rFont val="Arial"/>
        <family val="2"/>
      </rPr>
      <t>PUBLICIDAD, IMPRESIÓN Y ENCUADERNACIÓN</t>
    </r>
  </si>
  <si>
    <r>
      <rPr>
        <b/>
        <sz val="6"/>
        <rFont val="Arial"/>
        <family val="2"/>
      </rPr>
      <t>2.2.2.1          Publicidad y propaganda</t>
    </r>
  </si>
  <si>
    <r>
      <rPr>
        <sz val="6"/>
        <rFont val="Arial"/>
        <family val="2"/>
      </rPr>
      <t>2.2.2.1.01     Publicidad y propaganda</t>
    </r>
  </si>
  <si>
    <r>
      <rPr>
        <b/>
        <sz val="8"/>
        <rFont val="Arial"/>
        <family val="2"/>
      </rPr>
      <t>2.2.2.2.2.2.2.2.2.2.2.2.2.01</t>
    </r>
  </si>
  <si>
    <r>
      <rPr>
        <b/>
        <sz val="6"/>
        <rFont val="Arial"/>
        <family val="2"/>
      </rPr>
      <t>2.2.2.2          Impresión, encuadernación y rotulación</t>
    </r>
  </si>
  <si>
    <r>
      <rPr>
        <sz val="6"/>
        <rFont val="Arial"/>
        <family val="2"/>
      </rPr>
      <t>2.2.2.2.01     Impresión, encuadernación y rotulación</t>
    </r>
  </si>
  <si>
    <r>
      <rPr>
        <b/>
        <sz val="8"/>
        <rFont val="Arial"/>
        <family val="2"/>
      </rPr>
      <t>2.2.2.2.3.2.2.3.1.2.2.3.1.01</t>
    </r>
  </si>
  <si>
    <r>
      <rPr>
        <b/>
        <sz val="6"/>
        <rFont val="Arial"/>
        <family val="2"/>
      </rPr>
      <t xml:space="preserve">2.2.3             </t>
    </r>
    <r>
      <rPr>
        <b/>
        <vertAlign val="superscript"/>
        <sz val="6"/>
        <rFont val="Arial"/>
        <family val="2"/>
      </rPr>
      <t>VIÁTICOS</t>
    </r>
  </si>
  <si>
    <r>
      <rPr>
        <b/>
        <sz val="6"/>
        <rFont val="Arial"/>
        <family val="2"/>
      </rPr>
      <t>2.2.3.1          Viáticos dentro del país</t>
    </r>
  </si>
  <si>
    <r>
      <rPr>
        <sz val="6"/>
        <rFont val="Arial"/>
        <family val="2"/>
      </rPr>
      <t>2.2.3.1.01     Viáticos dentro del país</t>
    </r>
  </si>
  <si>
    <r>
      <rPr>
        <b/>
        <sz val="8"/>
        <rFont val="Arial"/>
        <family val="2"/>
      </rPr>
      <t>2.2.2.2.3.2.2.3.2.2.2.3.2.01</t>
    </r>
  </si>
  <si>
    <r>
      <rPr>
        <b/>
        <sz val="6"/>
        <rFont val="Arial"/>
        <family val="2"/>
      </rPr>
      <t>2.2.3.2          Viáticos fuera del país</t>
    </r>
  </si>
  <si>
    <r>
      <rPr>
        <sz val="6"/>
        <rFont val="Arial"/>
        <family val="2"/>
      </rPr>
      <t>2.2.3.2.01     Viaticos fuera del país</t>
    </r>
  </si>
  <si>
    <r>
      <rPr>
        <b/>
        <sz val="8"/>
        <rFont val="Arial"/>
        <family val="2"/>
      </rPr>
      <t>2.2.2.2.4.2.2.4.1.2.2.4.1.01</t>
    </r>
  </si>
  <si>
    <r>
      <rPr>
        <b/>
        <sz val="6"/>
        <rFont val="Arial"/>
        <family val="2"/>
      </rPr>
      <t xml:space="preserve">2.2.4             </t>
    </r>
    <r>
      <rPr>
        <b/>
        <vertAlign val="superscript"/>
        <sz val="6"/>
        <rFont val="Arial"/>
        <family val="2"/>
      </rPr>
      <t>TRANSPORTE Y ALMACENAJE</t>
    </r>
  </si>
  <si>
    <r>
      <rPr>
        <b/>
        <sz val="6"/>
        <rFont val="Arial"/>
        <family val="2"/>
      </rPr>
      <t>2.2.4.1          Pasajes y gastos de transporte</t>
    </r>
  </si>
  <si>
    <r>
      <rPr>
        <sz val="6"/>
        <rFont val="Arial"/>
        <family val="2"/>
      </rPr>
      <t>2.2.4.1.01     Pasajes y gastos de transporte</t>
    </r>
  </si>
  <si>
    <r>
      <rPr>
        <b/>
        <sz val="8"/>
        <rFont val="Arial"/>
        <family val="2"/>
      </rPr>
      <t>2.2.2.2.4.2.2.4.2.2.2.4.2.01</t>
    </r>
  </si>
  <si>
    <r>
      <rPr>
        <b/>
        <sz val="6"/>
        <rFont val="Arial"/>
        <family val="2"/>
      </rPr>
      <t>2.2.4.2          Fletes</t>
    </r>
  </si>
  <si>
    <r>
      <rPr>
        <sz val="6"/>
        <rFont val="Arial"/>
        <family val="2"/>
      </rPr>
      <t>2.2.4.2.01     Fletes</t>
    </r>
  </si>
  <si>
    <r>
      <rPr>
        <b/>
        <sz val="8"/>
        <rFont val="Arial"/>
        <family val="2"/>
      </rPr>
      <t>2.2.2.2.4.2.2.4.3.2.2.4.3.01</t>
    </r>
  </si>
  <si>
    <r>
      <rPr>
        <b/>
        <sz val="6"/>
        <rFont val="Arial"/>
        <family val="2"/>
      </rPr>
      <t>2.2.4.3          Almacenaje</t>
    </r>
  </si>
  <si>
    <r>
      <rPr>
        <sz val="6"/>
        <rFont val="Arial"/>
        <family val="2"/>
      </rPr>
      <t>2.2.4.3.01     Almacenaje</t>
    </r>
  </si>
  <si>
    <r>
      <rPr>
        <b/>
        <sz val="8"/>
        <rFont val="Arial"/>
        <family val="2"/>
      </rPr>
      <t>2.2.2.2.4.2.2.4.4.2.2.4.4.01</t>
    </r>
  </si>
  <si>
    <r>
      <rPr>
        <b/>
        <sz val="6"/>
        <rFont val="Arial"/>
        <family val="2"/>
      </rPr>
      <t>2.2.4.4          Peaje</t>
    </r>
  </si>
  <si>
    <r>
      <rPr>
        <sz val="6"/>
        <rFont val="Arial"/>
        <family val="2"/>
      </rPr>
      <t>2.2.4.4.01     Peaje</t>
    </r>
  </si>
  <si>
    <r>
      <rPr>
        <b/>
        <sz val="8"/>
        <rFont val="Arial"/>
        <family val="2"/>
      </rPr>
      <t>2.2.2.2.5.2.2.5.1.2.2.5.1.01</t>
    </r>
  </si>
  <si>
    <r>
      <rPr>
        <b/>
        <sz val="6"/>
        <rFont val="Arial"/>
        <family val="2"/>
      </rPr>
      <t xml:space="preserve">2.2.5             </t>
    </r>
    <r>
      <rPr>
        <b/>
        <vertAlign val="superscript"/>
        <sz val="6"/>
        <rFont val="Arial"/>
        <family val="2"/>
      </rPr>
      <t>ALQUILERES Y RENTAS</t>
    </r>
  </si>
  <si>
    <r>
      <rPr>
        <b/>
        <sz val="6"/>
        <rFont val="Arial"/>
        <family val="2"/>
      </rPr>
      <t>2.2.5.1          Alquileres y rentas de edificaciones y locales</t>
    </r>
  </si>
  <si>
    <r>
      <rPr>
        <sz val="6"/>
        <rFont val="Arial"/>
        <family val="2"/>
      </rPr>
      <t>2.2.5.1.01     Alquileres y rentas de edificaciones y locales</t>
    </r>
  </si>
  <si>
    <r>
      <rPr>
        <b/>
        <sz val="8"/>
        <rFont val="Arial"/>
        <family val="2"/>
      </rPr>
      <t>2.2.2.2.5.2.2.5.1.2.2.5.1.02</t>
    </r>
  </si>
  <si>
    <r>
      <rPr>
        <sz val="6"/>
        <rFont val="Arial"/>
        <family val="2"/>
      </rPr>
      <t>2.2.5.1.02     Hospedaje</t>
    </r>
  </si>
  <si>
    <r>
      <rPr>
        <b/>
        <sz val="8"/>
        <rFont val="Arial"/>
        <family val="2"/>
      </rPr>
      <t>2.2.2.2.5.2.2.5.3.2.2.5.3.03</t>
    </r>
  </si>
  <si>
    <r>
      <rPr>
        <b/>
        <sz val="6"/>
        <rFont val="Arial"/>
        <family val="2"/>
      </rPr>
      <t>2.2.5.3          Alquileres de  equipos</t>
    </r>
  </si>
  <si>
    <r>
      <rPr>
        <sz val="6"/>
        <rFont val="Arial"/>
        <family val="2"/>
      </rPr>
      <t>2.2.5.3.03     Alquiler de equipo de comunicación</t>
    </r>
  </si>
  <si>
    <r>
      <rPr>
        <b/>
        <sz val="8"/>
        <rFont val="Arial"/>
        <family val="2"/>
      </rPr>
      <t>2.2.2.2.5.2.2.5.3.2.2.5.3.04</t>
    </r>
  </si>
  <si>
    <r>
      <rPr>
        <sz val="6"/>
        <rFont val="Arial"/>
        <family val="2"/>
      </rPr>
      <t>2.2.5.3.04     Alquiler de equipo de oficina y muebles</t>
    </r>
  </si>
  <si>
    <r>
      <rPr>
        <b/>
        <sz val="8"/>
        <rFont val="Arial"/>
        <family val="2"/>
      </rPr>
      <t>2.2.2.2.5.2.2.5.8.2.2.5.8.01</t>
    </r>
  </si>
  <si>
    <r>
      <rPr>
        <b/>
        <sz val="6"/>
        <rFont val="Arial"/>
        <family val="2"/>
      </rPr>
      <t>2.2.5.8          Otros alquileres</t>
    </r>
  </si>
  <si>
    <r>
      <rPr>
        <sz val="6"/>
        <rFont val="Arial"/>
        <family val="2"/>
      </rPr>
      <t>2.2.5.8.01     Otros alquileres y arrendamientos por derechos de usos</t>
    </r>
  </si>
  <si>
    <r>
      <rPr>
        <b/>
        <sz val="8"/>
        <rFont val="Arial"/>
        <family val="2"/>
      </rPr>
      <t>2.2.2.2.5.2.2.5.9.2.2.5.9.01</t>
    </r>
  </si>
  <si>
    <r>
      <rPr>
        <b/>
        <sz val="6"/>
        <rFont val="Arial"/>
        <family val="2"/>
      </rPr>
      <t>2.2.5.9          Derecho de uso</t>
    </r>
  </si>
  <si>
    <r>
      <rPr>
        <sz val="6"/>
        <rFont val="Arial"/>
        <family val="2"/>
      </rPr>
      <t>2.2.5.9.01     Licencias Informáticas</t>
    </r>
  </si>
  <si>
    <r>
      <rPr>
        <b/>
        <sz val="8"/>
        <rFont val="Arial"/>
        <family val="2"/>
      </rPr>
      <t>2.2.2.2.6.2.2.6.1.2.2.6.1.01</t>
    </r>
  </si>
  <si>
    <r>
      <rPr>
        <b/>
        <sz val="6"/>
        <rFont val="Arial"/>
        <family val="2"/>
      </rPr>
      <t xml:space="preserve">2.2.6             </t>
    </r>
    <r>
      <rPr>
        <b/>
        <vertAlign val="superscript"/>
        <sz val="6"/>
        <rFont val="Arial"/>
        <family val="2"/>
      </rPr>
      <t>SEGUROS</t>
    </r>
  </si>
  <si>
    <r>
      <rPr>
        <b/>
        <sz val="6"/>
        <rFont val="Arial"/>
        <family val="2"/>
      </rPr>
      <t>2.2.6.1          Seguro de bienes inmuebles</t>
    </r>
  </si>
  <si>
    <r>
      <rPr>
        <sz val="6"/>
        <rFont val="Arial"/>
        <family val="2"/>
      </rPr>
      <t>2.2.6.1.01     Seguro de bienes inmuebles e infraestructura</t>
    </r>
  </si>
  <si>
    <r>
      <rPr>
        <b/>
        <sz val="8"/>
        <rFont val="Arial"/>
        <family val="2"/>
      </rPr>
      <t>2.2.2.2.6.2.2.6.2.2.2.6.2.01</t>
    </r>
  </si>
  <si>
    <r>
      <rPr>
        <b/>
        <sz val="6"/>
        <rFont val="Arial"/>
        <family val="2"/>
      </rPr>
      <t>2.2.6.2          Seguro de bienes muebles</t>
    </r>
  </si>
  <si>
    <r>
      <rPr>
        <sz val="6"/>
        <rFont val="Arial"/>
        <family val="2"/>
      </rPr>
      <t>2.2.6.2.01     Seguro de bienes muebles</t>
    </r>
  </si>
  <si>
    <r>
      <rPr>
        <b/>
        <sz val="8"/>
        <rFont val="Arial"/>
        <family val="2"/>
      </rPr>
      <t>2.2.2.2.6.2.2.6.3.2.2.6.3.01</t>
    </r>
  </si>
  <si>
    <r>
      <rPr>
        <b/>
        <sz val="6"/>
        <rFont val="Arial"/>
        <family val="2"/>
      </rPr>
      <t>2.2.6.3          Seguros de personas</t>
    </r>
  </si>
  <si>
    <r>
      <rPr>
        <sz val="6"/>
        <rFont val="Arial"/>
        <family val="2"/>
      </rPr>
      <t>2.2.6.3.01     Seguros de personas</t>
    </r>
  </si>
  <si>
    <r>
      <rPr>
        <b/>
        <sz val="8"/>
        <rFont val="Arial"/>
        <family val="2"/>
      </rPr>
      <t>2.2.2.2.7.2.2.7.1.2.2.7.1.01</t>
    </r>
  </si>
  <si>
    <r>
      <rPr>
        <b/>
        <sz val="6"/>
        <rFont val="Arial"/>
        <family val="2"/>
      </rPr>
      <t xml:space="preserve">2.2.7             </t>
    </r>
    <r>
      <rPr>
        <b/>
        <vertAlign val="superscript"/>
        <sz val="6"/>
        <rFont val="Arial"/>
        <family val="2"/>
      </rPr>
      <t xml:space="preserve">SERVICIOS DE CONSERVACIÓN, </t>
    </r>
    <r>
      <rPr>
        <b/>
        <sz val="6"/>
        <rFont val="Arial"/>
        <family val="2"/>
      </rPr>
      <t xml:space="preserve">REPARACIONES MENORES E INSTALACIONES
</t>
    </r>
    <r>
      <rPr>
        <b/>
        <sz val="6"/>
        <rFont val="Arial"/>
        <family val="2"/>
      </rPr>
      <t>TEMPORALES</t>
    </r>
  </si>
  <si>
    <r>
      <rPr>
        <b/>
        <sz val="6"/>
        <rFont val="Arial"/>
        <family val="2"/>
      </rPr>
      <t>2.2.7.1          Contratación de mantenimiento y reparaciones menores</t>
    </r>
  </si>
  <si>
    <r>
      <rPr>
        <sz val="6"/>
        <rFont val="Arial"/>
        <family val="2"/>
      </rPr>
      <t>2.2.7.1.01     Reparaciones y mantenimientos menores en edificaciones</t>
    </r>
  </si>
  <si>
    <r>
      <rPr>
        <b/>
        <sz val="8"/>
        <rFont val="Arial"/>
        <family val="2"/>
      </rPr>
      <t>2.2.2.2.7.2.2.7.1.2.2.7.1.02</t>
    </r>
  </si>
  <si>
    <r>
      <rPr>
        <sz val="6"/>
        <rFont val="Arial"/>
        <family val="2"/>
      </rPr>
      <t>2.2.7.1.02     Mantenimientos y reparaciones especiales</t>
    </r>
  </si>
  <si>
    <r>
      <rPr>
        <b/>
        <sz val="8"/>
        <rFont val="Arial"/>
        <family val="2"/>
      </rPr>
      <t>2.2.2.2.7.2.2.7.1.2.2.7.1.04</t>
    </r>
  </si>
  <si>
    <r>
      <rPr>
        <sz val="6"/>
        <rFont val="Arial"/>
        <family val="2"/>
      </rPr>
      <t>2.2.7.1.04     Mantenimiento y reparación de obras de ingeniería civil o</t>
    </r>
  </si>
  <si>
    <r>
      <rPr>
        <sz val="6"/>
        <rFont val="Arial"/>
        <family val="2"/>
      </rPr>
      <t xml:space="preserve">infraestructura
</t>
    </r>
    <r>
      <rPr>
        <b/>
        <sz val="8"/>
        <rFont val="Arial"/>
        <family val="2"/>
      </rPr>
      <t>2.2.2.2.7.2.2.7.1.2.2.7.1.06</t>
    </r>
  </si>
  <si>
    <r>
      <rPr>
        <sz val="6"/>
        <rFont val="Arial"/>
        <family val="2"/>
      </rPr>
      <t>2.2.7.1.06     Mantenimiento y reparación de instalaciones eléctricas</t>
    </r>
  </si>
  <si>
    <r>
      <rPr>
        <b/>
        <sz val="8"/>
        <rFont val="Arial"/>
        <family val="2"/>
      </rPr>
      <t>2.2.2.2.7.2.2.7.2.2.2.7.2.01</t>
    </r>
  </si>
  <si>
    <r>
      <rPr>
        <b/>
        <sz val="6"/>
        <rFont val="Arial"/>
        <family val="2"/>
      </rPr>
      <t>2.2.7.2          Mantenimiento y reparación  de maquinarias y equipos</t>
    </r>
  </si>
  <si>
    <r>
      <rPr>
        <sz val="6"/>
        <rFont val="Arial"/>
        <family val="2"/>
      </rPr>
      <t>2.2.7.2.01     Mantenimiento y reparación de mobiliarios y equipos de oficina</t>
    </r>
  </si>
  <si>
    <r>
      <rPr>
        <b/>
        <sz val="8"/>
        <rFont val="Arial"/>
        <family val="2"/>
      </rPr>
      <t>2.2.2.2.7.2.2.7.2.2.2.7.2.02</t>
    </r>
  </si>
  <si>
    <r>
      <rPr>
        <sz val="6"/>
        <rFont val="Arial"/>
        <family val="2"/>
      </rPr>
      <t>2.2.7.2.02     Mantenimiento y reparación de equipos tecnología e</t>
    </r>
  </si>
  <si>
    <r>
      <rPr>
        <sz val="6"/>
        <rFont val="Arial"/>
        <family val="2"/>
      </rPr>
      <t xml:space="preserve">información
</t>
    </r>
    <r>
      <rPr>
        <b/>
        <sz val="8"/>
        <rFont val="Arial"/>
        <family val="2"/>
      </rPr>
      <t>2.2.2.2.7.2.2.7.2.2.2.7.2.06</t>
    </r>
  </si>
  <si>
    <r>
      <rPr>
        <sz val="6"/>
        <rFont val="Arial"/>
        <family val="2"/>
      </rPr>
      <t>2.2.7.2.06     Mantenimiento y reparación de equipos de transporte, tracción y</t>
    </r>
  </si>
  <si>
    <r>
      <rPr>
        <sz val="6"/>
        <rFont val="Arial"/>
        <family val="2"/>
      </rPr>
      <t xml:space="preserve">elevación
</t>
    </r>
    <r>
      <rPr>
        <b/>
        <sz val="8"/>
        <rFont val="Arial"/>
        <family val="2"/>
      </rPr>
      <t>2.2.2.2.7.2.2.7.2.2.2.7.2.08</t>
    </r>
  </si>
  <si>
    <r>
      <rPr>
        <sz val="6"/>
        <rFont val="Arial"/>
        <family val="2"/>
      </rPr>
      <t>2.2.7.2.08     Servicios de mantenimiento, reparación, desmonte e instalación</t>
    </r>
  </si>
  <si>
    <r>
      <rPr>
        <b/>
        <sz val="8"/>
        <rFont val="Arial"/>
        <family val="2"/>
      </rPr>
      <t>2.2.2.2.8.2.2.8.2.2.2.8.2.01</t>
    </r>
  </si>
  <si>
    <r>
      <rPr>
        <b/>
        <sz val="6"/>
        <rFont val="Arial"/>
        <family val="2"/>
      </rPr>
      <t xml:space="preserve">2.2.8             </t>
    </r>
    <r>
      <rPr>
        <b/>
        <vertAlign val="superscript"/>
        <sz val="6"/>
        <rFont val="Arial"/>
        <family val="2"/>
      </rPr>
      <t xml:space="preserve">OTROS SERVICIOS NO INCLUIDOS EN </t>
    </r>
    <r>
      <rPr>
        <b/>
        <sz val="6"/>
        <rFont val="Arial"/>
        <family val="2"/>
      </rPr>
      <t>CONCEPTOS ANTERIORES</t>
    </r>
  </si>
  <si>
    <r>
      <rPr>
        <b/>
        <sz val="6"/>
        <rFont val="Arial"/>
        <family val="2"/>
      </rPr>
      <t>2.2.8.2          Comisiones y gastos</t>
    </r>
  </si>
  <si>
    <r>
      <rPr>
        <sz val="6"/>
        <rFont val="Arial"/>
        <family val="2"/>
      </rPr>
      <t>2.2.8.2.01     Comisiones y gastos</t>
    </r>
  </si>
  <si>
    <r>
      <rPr>
        <b/>
        <sz val="8"/>
        <rFont val="Arial"/>
        <family val="2"/>
      </rPr>
      <t>2.2.2.2.8.2.2.8.4.2.2.8.4.01</t>
    </r>
  </si>
  <si>
    <r>
      <rPr>
        <b/>
        <sz val="6"/>
        <rFont val="Arial"/>
        <family val="2"/>
      </rPr>
      <t>2.2.8.4          Servicios funerarios y gastos conexos</t>
    </r>
  </si>
  <si>
    <r>
      <rPr>
        <sz val="6"/>
        <rFont val="Arial"/>
        <family val="2"/>
      </rPr>
      <t>2.2.8.4.01     Servicios funerarios y gastos conexos</t>
    </r>
  </si>
  <si>
    <r>
      <rPr>
        <b/>
        <sz val="8"/>
        <rFont val="Arial"/>
        <family val="2"/>
      </rPr>
      <t>2.2.2.2.8.2.2.8.5.2.2.8.5.01</t>
    </r>
  </si>
  <si>
    <r>
      <rPr>
        <b/>
        <sz val="6"/>
        <rFont val="Arial"/>
        <family val="2"/>
      </rPr>
      <t>2.2.8.5          Fumigación, lavandería, limpieza e higiene</t>
    </r>
  </si>
  <si>
    <r>
      <rPr>
        <sz val="6"/>
        <rFont val="Arial"/>
        <family val="2"/>
      </rPr>
      <t>2.2.8.5.01     Fumigación</t>
    </r>
  </si>
  <si>
    <r>
      <rPr>
        <b/>
        <sz val="8"/>
        <rFont val="Arial"/>
        <family val="2"/>
      </rPr>
      <t>2.2.2.2.8.2.2.8.5.2.2.8.5.02</t>
    </r>
  </si>
  <si>
    <r>
      <rPr>
        <sz val="6"/>
        <rFont val="Arial"/>
        <family val="2"/>
      </rPr>
      <t>2.2.8.5.02     Lavandería</t>
    </r>
  </si>
  <si>
    <r>
      <rPr>
        <b/>
        <sz val="8"/>
        <rFont val="Arial"/>
        <family val="2"/>
      </rPr>
      <t>2.2.2.2.8.2.2.8.5.2.2.8.5.03</t>
    </r>
  </si>
  <si>
    <r>
      <rPr>
        <sz val="6"/>
        <rFont val="Arial"/>
        <family val="2"/>
      </rPr>
      <t>2.2.8.5.03     Limpieza e higiene</t>
    </r>
  </si>
  <si>
    <r>
      <rPr>
        <b/>
        <sz val="8"/>
        <rFont val="Arial"/>
        <family val="2"/>
      </rPr>
      <t>2.2.2.2.8.2.2.8.6.2.2.8.6.01</t>
    </r>
  </si>
  <si>
    <r>
      <rPr>
        <b/>
        <sz val="6"/>
        <rFont val="Arial"/>
        <family val="2"/>
      </rPr>
      <t>2.2.8.6          Servicio de organización de eventos, festividades y actividades de entretenimiento</t>
    </r>
  </si>
  <si>
    <r>
      <rPr>
        <sz val="6"/>
        <rFont val="Arial"/>
        <family val="2"/>
      </rPr>
      <t>2.2.8.6.01     Eventos generales</t>
    </r>
  </si>
  <si>
    <r>
      <rPr>
        <b/>
        <sz val="8"/>
        <rFont val="Arial"/>
        <family val="2"/>
      </rPr>
      <t>2.2.2.2.8.2.2.8.6.2.2.8.6.02</t>
    </r>
  </si>
  <si>
    <r>
      <rPr>
        <sz val="6"/>
        <rFont val="Arial"/>
        <family val="2"/>
      </rPr>
      <t>2.2.8.6.02     Festividades</t>
    </r>
  </si>
  <si>
    <r>
      <rPr>
        <b/>
        <sz val="8"/>
        <rFont val="Arial"/>
        <family val="2"/>
      </rPr>
      <t>2.2.2.2.8.2.2.8.7.2.2.8.7.02</t>
    </r>
  </si>
  <si>
    <r>
      <rPr>
        <b/>
        <sz val="6"/>
        <rFont val="Arial"/>
        <family val="2"/>
      </rPr>
      <t>2.2.8.7          Servicios Técnicos y Profesionales</t>
    </r>
  </si>
  <si>
    <r>
      <rPr>
        <sz val="6"/>
        <rFont val="Arial"/>
        <family val="2"/>
      </rPr>
      <t>2.2.8.7.02     Servicios jurídicos</t>
    </r>
  </si>
  <si>
    <r>
      <rPr>
        <b/>
        <sz val="8"/>
        <rFont val="Arial"/>
        <family val="2"/>
      </rPr>
      <t>2.2.2.2.8.2.2.8.7.2.2.8.7.03</t>
    </r>
  </si>
  <si>
    <r>
      <rPr>
        <sz val="6"/>
        <rFont val="Arial"/>
        <family val="2"/>
      </rPr>
      <t>2.2.8.7.03     Servicios de contabilidad y auditoría</t>
    </r>
  </si>
  <si>
    <r>
      <rPr>
        <b/>
        <sz val="8"/>
        <rFont val="Arial"/>
        <family val="2"/>
      </rPr>
      <t>2.2.2.2.8.2.2.8.7.2.2.8.7.04</t>
    </r>
  </si>
  <si>
    <r>
      <rPr>
        <sz val="6"/>
        <rFont val="Arial"/>
        <family val="2"/>
      </rPr>
      <t>2.2.8.7.04     Servicios de capacitación</t>
    </r>
  </si>
  <si>
    <r>
      <rPr>
        <b/>
        <sz val="8"/>
        <rFont val="Arial"/>
        <family val="2"/>
      </rPr>
      <t>2.2.2.2.8.2.2.8.7.2.2.8.7.05</t>
    </r>
  </si>
  <si>
    <r>
      <rPr>
        <sz val="6"/>
        <rFont val="Arial"/>
        <family val="2"/>
      </rPr>
      <t>2.2.8.7.05     Servicios de informática y sistemas computarizados</t>
    </r>
  </si>
  <si>
    <r>
      <rPr>
        <b/>
        <sz val="8"/>
        <rFont val="Arial"/>
        <family val="2"/>
      </rPr>
      <t>2.2.2.2.8.2.2.8.7.2.2.8.7.06</t>
    </r>
  </si>
  <si>
    <r>
      <rPr>
        <sz val="6"/>
        <rFont val="Arial"/>
        <family val="2"/>
      </rPr>
      <t>2.2.8.7.06     Otros servicios técnicos profesionales</t>
    </r>
  </si>
  <si>
    <r>
      <rPr>
        <b/>
        <sz val="8"/>
        <rFont val="Arial"/>
        <family val="2"/>
      </rPr>
      <t>2.2.2.2.8.2.2.8.8.2.2.8.8.01</t>
    </r>
  </si>
  <si>
    <r>
      <rPr>
        <b/>
        <sz val="6"/>
        <rFont val="Arial"/>
        <family val="2"/>
      </rPr>
      <t>2.2.8.8          Impuestos, derechos y tasas</t>
    </r>
  </si>
  <si>
    <r>
      <rPr>
        <sz val="6"/>
        <rFont val="Arial"/>
        <family val="2"/>
      </rPr>
      <t>2.2.8.8.01     Impuestos</t>
    </r>
  </si>
  <si>
    <r>
      <rPr>
        <b/>
        <sz val="8"/>
        <rFont val="Arial"/>
        <family val="2"/>
      </rPr>
      <t>2.2.2.2.9.2.2.9.1.2.2.9.1.01</t>
    </r>
  </si>
  <si>
    <r>
      <rPr>
        <b/>
        <sz val="6"/>
        <rFont val="Arial"/>
        <family val="2"/>
      </rPr>
      <t xml:space="preserve">2.2.9             </t>
    </r>
    <r>
      <rPr>
        <b/>
        <vertAlign val="superscript"/>
        <sz val="6"/>
        <rFont val="Arial"/>
        <family val="2"/>
      </rPr>
      <t>OTRAS CONTRATACIONES DE SERVICIOS</t>
    </r>
  </si>
  <si>
    <r>
      <rPr>
        <b/>
        <sz val="6"/>
        <rFont val="Arial"/>
        <family val="2"/>
      </rPr>
      <t>2.2.9.1          Otras contrataciones de servicios</t>
    </r>
  </si>
  <si>
    <r>
      <rPr>
        <sz val="6"/>
        <rFont val="Arial"/>
        <family val="2"/>
      </rPr>
      <t>2.2.9.1.01     Otras contrataciones de servicios</t>
    </r>
  </si>
  <si>
    <r>
      <rPr>
        <b/>
        <sz val="8"/>
        <rFont val="Arial"/>
        <family val="2"/>
      </rPr>
      <t>2.2.2.2.9.2.2.9.2.2.2.9.2.01</t>
    </r>
  </si>
  <si>
    <r>
      <rPr>
        <b/>
        <sz val="6"/>
        <rFont val="Arial"/>
        <family val="2"/>
      </rPr>
      <t>2.2.9.2          Servicios de alimentación</t>
    </r>
  </si>
  <si>
    <r>
      <rPr>
        <sz val="6"/>
        <rFont val="Arial"/>
        <family val="2"/>
      </rPr>
      <t>2.2.9.2.01     Servicios de alimentación</t>
    </r>
  </si>
  <si>
    <r>
      <rPr>
        <b/>
        <sz val="8"/>
        <rFont val="Arial"/>
        <family val="2"/>
      </rPr>
      <t>2.3.2.3.1.2.3.1.1.2.3.1.1.01</t>
    </r>
  </si>
  <si>
    <r>
      <rPr>
        <b/>
        <vertAlign val="superscript"/>
        <sz val="6"/>
        <rFont val="Arial"/>
        <family val="2"/>
      </rPr>
      <t xml:space="preserve">2.3                 </t>
    </r>
    <r>
      <rPr>
        <b/>
        <sz val="6"/>
        <rFont val="Arial"/>
        <family val="2"/>
      </rPr>
      <t>MATERIALES Y SUMINISTROS</t>
    </r>
  </si>
  <si>
    <r>
      <rPr>
        <b/>
        <sz val="6"/>
        <rFont val="Arial"/>
        <family val="2"/>
      </rPr>
      <t xml:space="preserve">2.3.1             </t>
    </r>
    <r>
      <rPr>
        <b/>
        <vertAlign val="superscript"/>
        <sz val="6"/>
        <rFont val="Arial"/>
        <family val="2"/>
      </rPr>
      <t xml:space="preserve">ALIMENTOS Y PRODUCTOS
</t>
    </r>
    <r>
      <rPr>
        <b/>
        <sz val="6"/>
        <rFont val="Arial"/>
        <family val="2"/>
      </rPr>
      <t>AGROFORESTALES</t>
    </r>
  </si>
  <si>
    <r>
      <rPr>
        <b/>
        <sz val="6"/>
        <rFont val="Arial"/>
        <family val="2"/>
      </rPr>
      <t>2.3.1.1          Alimentos y bebidas para personas</t>
    </r>
  </si>
  <si>
    <r>
      <rPr>
        <sz val="6"/>
        <rFont val="Arial"/>
        <family val="2"/>
      </rPr>
      <t>2.3.1.1.01     Alimentos y bebidas para personas</t>
    </r>
  </si>
  <si>
    <r>
      <rPr>
        <b/>
        <sz val="8"/>
        <rFont val="Arial"/>
        <family val="2"/>
      </rPr>
      <t>2.3.2.3.2.2.3.2.2.2.3.2.2.01</t>
    </r>
  </si>
  <si>
    <r>
      <rPr>
        <b/>
        <sz val="6"/>
        <rFont val="Arial"/>
        <family val="2"/>
      </rPr>
      <t xml:space="preserve">2.3.2             </t>
    </r>
    <r>
      <rPr>
        <b/>
        <vertAlign val="superscript"/>
        <sz val="6"/>
        <rFont val="Arial"/>
        <family val="2"/>
      </rPr>
      <t>TEXTILES Y VESTUARIOS</t>
    </r>
  </si>
  <si>
    <r>
      <rPr>
        <b/>
        <sz val="6"/>
        <rFont val="Arial"/>
        <family val="2"/>
      </rPr>
      <t>2.3.2.2          Acabados textiles</t>
    </r>
  </si>
  <si>
    <r>
      <rPr>
        <sz val="6"/>
        <rFont val="Arial"/>
        <family val="2"/>
      </rPr>
      <t>2.3.2.2.01     Acabados textiles</t>
    </r>
  </si>
  <si>
    <r>
      <rPr>
        <b/>
        <sz val="8"/>
        <rFont val="Arial"/>
        <family val="2"/>
      </rPr>
      <t>2.3.2.3.2.2.3.2.3.2.3.2.3.01</t>
    </r>
  </si>
  <si>
    <r>
      <rPr>
        <b/>
        <sz val="6"/>
        <rFont val="Arial"/>
        <family val="2"/>
      </rPr>
      <t>2.3.2.3          Prendas y accesorios de vestir</t>
    </r>
  </si>
  <si>
    <r>
      <rPr>
        <sz val="6"/>
        <rFont val="Arial"/>
        <family val="2"/>
      </rPr>
      <t>2.3.2.3.01     Prendas y accesorios de vestir</t>
    </r>
  </si>
  <si>
    <r>
      <rPr>
        <b/>
        <sz val="8"/>
        <rFont val="Arial"/>
        <family val="2"/>
      </rPr>
      <t>2.3.2.3.3.2.3.3.1.2.3.3.1.01</t>
    </r>
  </si>
  <si>
    <r>
      <rPr>
        <b/>
        <sz val="6"/>
        <rFont val="Arial"/>
        <family val="2"/>
      </rPr>
      <t xml:space="preserve">2.3.3             </t>
    </r>
    <r>
      <rPr>
        <b/>
        <vertAlign val="superscript"/>
        <sz val="6"/>
        <rFont val="Arial"/>
        <family val="2"/>
      </rPr>
      <t>PAPEL, CARTÓN E IMPRESOS</t>
    </r>
  </si>
  <si>
    <r>
      <rPr>
        <b/>
        <sz val="6"/>
        <rFont val="Arial"/>
        <family val="2"/>
      </rPr>
      <t>2.3.3.1          Papel de escritorio</t>
    </r>
  </si>
  <si>
    <r>
      <rPr>
        <sz val="6"/>
        <rFont val="Arial"/>
        <family val="2"/>
      </rPr>
      <t>2.3.3.1.01     Papel de escritorio</t>
    </r>
  </si>
  <si>
    <r>
      <rPr>
        <b/>
        <sz val="8"/>
        <rFont val="Arial"/>
        <family val="2"/>
      </rPr>
      <t>2.3.2.3.3.2.3.3.2.2.3.3.2.01</t>
    </r>
  </si>
  <si>
    <r>
      <rPr>
        <b/>
        <sz val="6"/>
        <rFont val="Arial"/>
        <family val="2"/>
      </rPr>
      <t>2.3.3.2          Papel y cartón</t>
    </r>
  </si>
  <si>
    <r>
      <rPr>
        <sz val="6"/>
        <rFont val="Arial"/>
        <family val="2"/>
      </rPr>
      <t>2.3.3.2.01     Papel y cartón</t>
    </r>
  </si>
  <si>
    <r>
      <rPr>
        <b/>
        <sz val="8"/>
        <rFont val="Arial"/>
        <family val="2"/>
      </rPr>
      <t>2.3.2.3.3.2.3.3.3.2.3.3.3.01</t>
    </r>
  </si>
  <si>
    <r>
      <rPr>
        <b/>
        <sz val="6"/>
        <rFont val="Arial"/>
        <family val="2"/>
      </rPr>
      <t>2.3.3.3          Productos de artes gráficas</t>
    </r>
  </si>
  <si>
    <r>
      <rPr>
        <sz val="6"/>
        <rFont val="Arial"/>
        <family val="2"/>
      </rPr>
      <t>2.3.3.3.01     Productos de artes gráficas</t>
    </r>
  </si>
  <si>
    <r>
      <rPr>
        <b/>
        <sz val="8"/>
        <rFont val="Arial"/>
        <family val="2"/>
      </rPr>
      <t>2.3.2.3.3.2.3.3.4.2.3.3.4.01</t>
    </r>
  </si>
  <si>
    <r>
      <rPr>
        <b/>
        <sz val="6"/>
        <rFont val="Arial"/>
        <family val="2"/>
      </rPr>
      <t>2.3.3.4          Libros, revistas y periódicos</t>
    </r>
  </si>
  <si>
    <r>
      <rPr>
        <sz val="6"/>
        <rFont val="Arial"/>
        <family val="2"/>
      </rPr>
      <t>2.3.3.4.01     Libros, revistas y periódicos</t>
    </r>
  </si>
  <si>
    <r>
      <rPr>
        <b/>
        <sz val="8"/>
        <rFont val="Arial"/>
        <family val="2"/>
      </rPr>
      <t>2.3.2.3.4.2.3.4.1.2.3.4.1.01</t>
    </r>
  </si>
  <si>
    <r>
      <rPr>
        <b/>
        <sz val="6"/>
        <rFont val="Arial"/>
        <family val="2"/>
      </rPr>
      <t xml:space="preserve">2.3.4             </t>
    </r>
    <r>
      <rPr>
        <b/>
        <vertAlign val="superscript"/>
        <sz val="6"/>
        <rFont val="Arial"/>
        <family val="2"/>
      </rPr>
      <t>PRODUCTOS FARMACÉUTICOS</t>
    </r>
  </si>
  <si>
    <r>
      <rPr>
        <b/>
        <sz val="6"/>
        <rFont val="Arial"/>
        <family val="2"/>
      </rPr>
      <t>2.3.4.1          Productos medicinales para uso humano</t>
    </r>
  </si>
  <si>
    <r>
      <rPr>
        <sz val="6"/>
        <rFont val="Arial"/>
        <family val="2"/>
      </rPr>
      <t>2.3.4.1.01     Productos medicinales para uso humano</t>
    </r>
  </si>
  <si>
    <r>
      <rPr>
        <b/>
        <sz val="8"/>
        <rFont val="Arial"/>
        <family val="2"/>
      </rPr>
      <t>2.3.2.3.5.2.3.5.2.2.3.5.2.01</t>
    </r>
  </si>
  <si>
    <r>
      <rPr>
        <b/>
        <sz val="6"/>
        <rFont val="Arial"/>
        <family val="2"/>
      </rPr>
      <t xml:space="preserve">2.3.5             </t>
    </r>
    <r>
      <rPr>
        <b/>
        <vertAlign val="superscript"/>
        <sz val="6"/>
        <rFont val="Arial"/>
        <family val="2"/>
      </rPr>
      <t>CUERO, CAUCHO Y PLÁSTICO</t>
    </r>
  </si>
  <si>
    <r>
      <rPr>
        <b/>
        <sz val="6"/>
        <rFont val="Arial"/>
        <family val="2"/>
      </rPr>
      <t>2.3.5.2          Productos de cuero</t>
    </r>
  </si>
  <si>
    <r>
      <rPr>
        <sz val="6"/>
        <rFont val="Arial"/>
        <family val="2"/>
      </rPr>
      <t>2.3.5.2.01     Artículos de cuero</t>
    </r>
  </si>
  <si>
    <r>
      <rPr>
        <b/>
        <sz val="8"/>
        <rFont val="Arial"/>
        <family val="2"/>
      </rPr>
      <t>2.3.2.3.5.2.3.5.3.2.3.5.3.01</t>
    </r>
  </si>
  <si>
    <r>
      <rPr>
        <b/>
        <sz val="6"/>
        <rFont val="Arial"/>
        <family val="2"/>
      </rPr>
      <t>2.3.5.3          Llantas y neumáticos</t>
    </r>
  </si>
  <si>
    <r>
      <rPr>
        <sz val="6"/>
        <rFont val="Arial"/>
        <family val="2"/>
      </rPr>
      <t>2.3.5.3.01     Llantas y neumáticos</t>
    </r>
  </si>
  <si>
    <r>
      <rPr>
        <b/>
        <sz val="8"/>
        <rFont val="Arial"/>
        <family val="2"/>
      </rPr>
      <t>2.3.2.3.5.2.3.5.4.2.3.5.4.01</t>
    </r>
  </si>
  <si>
    <r>
      <rPr>
        <b/>
        <sz val="6"/>
        <rFont val="Arial"/>
        <family val="2"/>
      </rPr>
      <t>2.3.5.4          Artículos de caucho</t>
    </r>
  </si>
  <si>
    <r>
      <rPr>
        <sz val="6"/>
        <rFont val="Arial"/>
        <family val="2"/>
      </rPr>
      <t>2.3.5.4.01     Artículos de caucho</t>
    </r>
  </si>
  <si>
    <r>
      <rPr>
        <b/>
        <sz val="8"/>
        <rFont val="Arial"/>
        <family val="2"/>
      </rPr>
      <t>2.3.2.3.5.2.3.5.5.2.3.5.5.01</t>
    </r>
  </si>
  <si>
    <r>
      <rPr>
        <b/>
        <sz val="6"/>
        <rFont val="Arial"/>
        <family val="2"/>
      </rPr>
      <t>2.3.5.5          Plástico</t>
    </r>
  </si>
  <si>
    <r>
      <rPr>
        <sz val="6"/>
        <rFont val="Arial"/>
        <family val="2"/>
      </rPr>
      <t>2.3.5.5.01     Plástico</t>
    </r>
  </si>
  <si>
    <r>
      <rPr>
        <b/>
        <sz val="8"/>
        <rFont val="Arial"/>
        <family val="2"/>
      </rPr>
      <t>2.3.2.3.6.2.3.6.1.2.3.6.1.01</t>
    </r>
  </si>
  <si>
    <r>
      <rPr>
        <b/>
        <sz val="6"/>
        <rFont val="Arial"/>
        <family val="2"/>
      </rPr>
      <t xml:space="preserve">2.3.6             </t>
    </r>
    <r>
      <rPr>
        <b/>
        <vertAlign val="superscript"/>
        <sz val="6"/>
        <rFont val="Arial"/>
        <family val="2"/>
      </rPr>
      <t xml:space="preserve">PRODUCTOS DE MINERALES, METÁLICOS Y </t>
    </r>
    <r>
      <rPr>
        <b/>
        <sz val="6"/>
        <rFont val="Arial"/>
        <family val="2"/>
      </rPr>
      <t>NO METÁLICOS</t>
    </r>
  </si>
  <si>
    <r>
      <rPr>
        <b/>
        <sz val="6"/>
        <rFont val="Arial"/>
        <family val="2"/>
      </rPr>
      <t>2.3.6.1          Productos de cemento, cal, asbesto, yeso y arcilla</t>
    </r>
  </si>
  <si>
    <r>
      <rPr>
        <sz val="6"/>
        <rFont val="Arial"/>
        <family val="2"/>
      </rPr>
      <t>2.3.6.1.01     Productos de cemento</t>
    </r>
  </si>
  <si>
    <r>
      <rPr>
        <b/>
        <sz val="8"/>
        <rFont val="Arial"/>
        <family val="2"/>
      </rPr>
      <t>2.3.2.3.6.2.3.6.1.2.3.6.1.04</t>
    </r>
  </si>
  <si>
    <r>
      <rPr>
        <sz val="6"/>
        <rFont val="Arial"/>
        <family val="2"/>
      </rPr>
      <t>2.3.6.1.04     Productos de yeso</t>
    </r>
  </si>
  <si>
    <r>
      <rPr>
        <b/>
        <sz val="8"/>
        <rFont val="Arial"/>
        <family val="2"/>
      </rPr>
      <t>2.3.2.3.6.2.3.6.2.2.3.6.2.03</t>
    </r>
  </si>
  <si>
    <r>
      <rPr>
        <b/>
        <sz val="6"/>
        <rFont val="Arial"/>
        <family val="2"/>
      </rPr>
      <t>2.3.6.2          Productos de vidrio, loza y porcelana</t>
    </r>
  </si>
  <si>
    <r>
      <rPr>
        <sz val="6"/>
        <rFont val="Arial"/>
        <family val="2"/>
      </rPr>
      <t>2.3.6.2.03     Productos de porcelana</t>
    </r>
  </si>
  <si>
    <r>
      <rPr>
        <b/>
        <sz val="8"/>
        <rFont val="Arial"/>
        <family val="2"/>
      </rPr>
      <t>2.3.2.3.6.2.3.6.3.2.3.6.3.04</t>
    </r>
  </si>
  <si>
    <r>
      <rPr>
        <b/>
        <sz val="6"/>
        <rFont val="Arial"/>
        <family val="2"/>
      </rPr>
      <t>2.3.6.3          Productos metálicos y sus derivados</t>
    </r>
  </si>
  <si>
    <r>
      <rPr>
        <sz val="6"/>
        <rFont val="Arial"/>
        <family val="2"/>
      </rPr>
      <t>2.3.6.3.04     Herramientas menores</t>
    </r>
  </si>
  <si>
    <r>
      <rPr>
        <b/>
        <sz val="8"/>
        <rFont val="Arial"/>
        <family val="2"/>
      </rPr>
      <t>2.3.2.3.6.2.3.6.3.2.3.6.3.05</t>
    </r>
  </si>
  <si>
    <r>
      <rPr>
        <sz val="6"/>
        <rFont val="Arial"/>
        <family val="2"/>
      </rPr>
      <t>2.3.6.3.05     Productos de hojalata</t>
    </r>
  </si>
  <si>
    <r>
      <rPr>
        <b/>
        <sz val="8"/>
        <rFont val="Arial"/>
        <family val="2"/>
      </rPr>
      <t>2.3.2.3.6.2.3.6.3.2.3.6.3.06</t>
    </r>
  </si>
  <si>
    <r>
      <rPr>
        <sz val="6"/>
        <rFont val="Arial"/>
        <family val="2"/>
      </rPr>
      <t>2.3.6.3.06     Productos metálicos</t>
    </r>
  </si>
  <si>
    <r>
      <rPr>
        <b/>
        <sz val="8"/>
        <rFont val="Arial"/>
        <family val="2"/>
      </rPr>
      <t>2.3.2.3.7.2.3.7.1.2.3.7.1.01</t>
    </r>
  </si>
  <si>
    <r>
      <rPr>
        <b/>
        <sz val="6"/>
        <rFont val="Arial"/>
        <family val="2"/>
      </rPr>
      <t xml:space="preserve">2.3.7             </t>
    </r>
    <r>
      <rPr>
        <b/>
        <vertAlign val="superscript"/>
        <sz val="6"/>
        <rFont val="Arial"/>
        <family val="2"/>
      </rPr>
      <t xml:space="preserve">COMBUSTIBLES, LUBRICANTES, PRODUCTOS </t>
    </r>
    <r>
      <rPr>
        <b/>
        <sz val="6"/>
        <rFont val="Arial"/>
        <family val="2"/>
      </rPr>
      <t>QUÍMICOS Y CONEXOS</t>
    </r>
  </si>
  <si>
    <r>
      <rPr>
        <b/>
        <sz val="6"/>
        <rFont val="Arial"/>
        <family val="2"/>
      </rPr>
      <t>2.3.7.1          Combustibles y lubricantes</t>
    </r>
  </si>
  <si>
    <r>
      <rPr>
        <sz val="6"/>
        <rFont val="Arial"/>
        <family val="2"/>
      </rPr>
      <t>2.3.7.1.01     Gasolina</t>
    </r>
  </si>
  <si>
    <r>
      <rPr>
        <b/>
        <sz val="8"/>
        <rFont val="Arial"/>
        <family val="2"/>
      </rPr>
      <t>2.3.2.3.7.2.3.7.1.2.3.7.1.02</t>
    </r>
  </si>
  <si>
    <r>
      <rPr>
        <sz val="6"/>
        <rFont val="Arial"/>
        <family val="2"/>
      </rPr>
      <t>2.3.7.1.02     Gasoil</t>
    </r>
  </si>
  <si>
    <r>
      <rPr>
        <b/>
        <sz val="8"/>
        <rFont val="Arial"/>
        <family val="2"/>
      </rPr>
      <t>2.3.2.3.7.2.3.7.1.2.3.7.1.05</t>
    </r>
  </si>
  <si>
    <r>
      <rPr>
        <sz val="6"/>
        <rFont val="Arial"/>
        <family val="2"/>
      </rPr>
      <t>2.3.7.1.05     Aceites y grasas</t>
    </r>
  </si>
  <si>
    <r>
      <rPr>
        <b/>
        <sz val="8"/>
        <rFont val="Arial"/>
        <family val="2"/>
      </rPr>
      <t>2.3.2.3.7.2.3.7.1.2.3.7.1.06</t>
    </r>
  </si>
  <si>
    <r>
      <rPr>
        <sz val="6"/>
        <rFont val="Arial"/>
        <family val="2"/>
      </rPr>
      <t>2.3.7.1.06     Lubricantes</t>
    </r>
  </si>
  <si>
    <r>
      <rPr>
        <b/>
        <sz val="8"/>
        <rFont val="Arial"/>
        <family val="2"/>
      </rPr>
      <t>2.3.2.3.7.2.3.7.1.2.3.7.1.99</t>
    </r>
  </si>
  <si>
    <r>
      <rPr>
        <sz val="6"/>
        <rFont val="Arial"/>
        <family val="2"/>
      </rPr>
      <t>2.3.7.1.99     Otros combustibles</t>
    </r>
  </si>
  <si>
    <r>
      <rPr>
        <b/>
        <sz val="8"/>
        <rFont val="Arial"/>
        <family val="2"/>
      </rPr>
      <t>2.3.2.3.7.2.3.7.2.2.3.7.2.03</t>
    </r>
  </si>
  <si>
    <r>
      <rPr>
        <b/>
        <sz val="6"/>
        <rFont val="Arial"/>
        <family val="2"/>
      </rPr>
      <t>2.3.7.2          Productos químicos y conexos</t>
    </r>
  </si>
  <si>
    <r>
      <rPr>
        <sz val="6"/>
        <rFont val="Arial"/>
        <family val="2"/>
      </rPr>
      <t>2.3.7.2.03     Productos químicos de uso personal y de laboratorios</t>
    </r>
  </si>
  <si>
    <r>
      <rPr>
        <b/>
        <sz val="8"/>
        <rFont val="Arial"/>
        <family val="2"/>
      </rPr>
      <t>2.3.2.3.7.2.3.7.2.2.3.7.2.05</t>
    </r>
  </si>
  <si>
    <r>
      <rPr>
        <sz val="6"/>
        <rFont val="Arial"/>
        <family val="2"/>
      </rPr>
      <t>2.3.7.2.05     Insecticidas, fumigantes y otros</t>
    </r>
  </si>
  <si>
    <r>
      <rPr>
        <b/>
        <sz val="8"/>
        <rFont val="Arial"/>
        <family val="2"/>
      </rPr>
      <t>2.3.2.3.7.2.3.7.2.2.3.7.2.06</t>
    </r>
  </si>
  <si>
    <r>
      <rPr>
        <sz val="6"/>
        <rFont val="Arial"/>
        <family val="2"/>
      </rPr>
      <t>2.3.7.2.06     Pinturas, lacas, barnices, diluyentes y absorbentes para</t>
    </r>
  </si>
  <si>
    <r>
      <rPr>
        <sz val="6"/>
        <rFont val="Arial"/>
        <family val="2"/>
      </rPr>
      <t xml:space="preserve">pinturas
</t>
    </r>
    <r>
      <rPr>
        <b/>
        <sz val="8"/>
        <rFont val="Arial"/>
        <family val="2"/>
      </rPr>
      <t>2.3.2.3.7.2.3.7.2.2.3.7.2.99</t>
    </r>
  </si>
  <si>
    <r>
      <rPr>
        <sz val="6"/>
        <rFont val="Arial"/>
        <family val="2"/>
      </rPr>
      <t>2.3.7.2.99     Otros productos químicos y conexos</t>
    </r>
  </si>
  <si>
    <r>
      <rPr>
        <b/>
        <sz val="8"/>
        <rFont val="Arial"/>
        <family val="2"/>
      </rPr>
      <t>2.3.2.3.9.2.3.9.1.2.3.9.1.01</t>
    </r>
  </si>
  <si>
    <r>
      <rPr>
        <b/>
        <sz val="6"/>
        <rFont val="Arial"/>
        <family val="2"/>
      </rPr>
      <t xml:space="preserve">2.3.9             </t>
    </r>
    <r>
      <rPr>
        <b/>
        <vertAlign val="superscript"/>
        <sz val="6"/>
        <rFont val="Arial"/>
        <family val="2"/>
      </rPr>
      <t>PRODUCTOS Y ÚTILES VARIOS</t>
    </r>
  </si>
  <si>
    <r>
      <rPr>
        <b/>
        <sz val="6"/>
        <rFont val="Arial"/>
        <family val="2"/>
      </rPr>
      <t>2.3.9.1          Útiles y materiales de limpieza e higiene</t>
    </r>
  </si>
  <si>
    <r>
      <rPr>
        <sz val="6"/>
        <rFont val="Arial"/>
        <family val="2"/>
      </rPr>
      <t>2.3.9.1.01     Útiles y materiales de limpieza e higiene</t>
    </r>
  </si>
  <si>
    <r>
      <rPr>
        <b/>
        <sz val="8"/>
        <rFont val="Arial"/>
        <family val="2"/>
      </rPr>
      <t>2.3.2.3.9.2.3.9.2.2.3.9.2.01</t>
    </r>
  </si>
  <si>
    <r>
      <rPr>
        <b/>
        <sz val="6"/>
        <rFont val="Arial"/>
        <family val="2"/>
      </rPr>
      <t>2.3.9.2          Útiles  y materiales de escritorio, oficina, informática, escolares y de enseñanza</t>
    </r>
  </si>
  <si>
    <r>
      <rPr>
        <sz val="6"/>
        <rFont val="Arial"/>
        <family val="2"/>
      </rPr>
      <t>2.3.9.2.01     Útiles  y materiales de escritorio, oficina e informática</t>
    </r>
  </si>
  <si>
    <r>
      <rPr>
        <b/>
        <sz val="8"/>
        <rFont val="Arial"/>
        <family val="2"/>
      </rPr>
      <t>2.3.2.3.9.2.3.9.2.2.3.9.2.02</t>
    </r>
  </si>
  <si>
    <r>
      <rPr>
        <sz val="6"/>
        <rFont val="Arial"/>
        <family val="2"/>
      </rPr>
      <t>2.3.9.2.02     Útiles y materiales  escolares y de enseñanzas</t>
    </r>
  </si>
  <si>
    <r>
      <rPr>
        <b/>
        <sz val="8"/>
        <rFont val="Arial"/>
        <family val="2"/>
      </rPr>
      <t>2.3.2.3.9.2.3.9.3.2.3.9.3.01</t>
    </r>
  </si>
  <si>
    <r>
      <rPr>
        <b/>
        <sz val="6"/>
        <rFont val="Arial"/>
        <family val="2"/>
      </rPr>
      <t>2.3.9.3          Útiles menores médico, quirúrgicos o de laboratorio</t>
    </r>
  </si>
  <si>
    <r>
      <rPr>
        <sz val="6"/>
        <rFont val="Arial"/>
        <family val="2"/>
      </rPr>
      <t>2.3.9.3.01     Útiles menores médico, quirúrgicos o de laboratorio</t>
    </r>
  </si>
  <si>
    <r>
      <rPr>
        <b/>
        <sz val="8"/>
        <rFont val="Arial"/>
        <family val="2"/>
      </rPr>
      <t>2.3.2.3.9.2.3.9.5.2.3.9.5.01</t>
    </r>
  </si>
  <si>
    <r>
      <rPr>
        <b/>
        <sz val="6"/>
        <rFont val="Arial"/>
        <family val="2"/>
      </rPr>
      <t>2.3.9.5          Útiles de cocina y comedor</t>
    </r>
  </si>
  <si>
    <r>
      <rPr>
        <sz val="6"/>
        <rFont val="Arial"/>
        <family val="2"/>
      </rPr>
      <t>2.3.9.5.01     Útiles de cocina y comedor</t>
    </r>
  </si>
  <si>
    <r>
      <rPr>
        <b/>
        <sz val="8"/>
        <rFont val="Arial"/>
        <family val="2"/>
      </rPr>
      <t>2.3.2.3.9.2.3.9.6.2.3.9.6.01</t>
    </r>
  </si>
  <si>
    <r>
      <rPr>
        <b/>
        <sz val="6"/>
        <rFont val="Arial"/>
        <family val="2"/>
      </rPr>
      <t>2.3.9.6          Productos eléctricos y afines</t>
    </r>
  </si>
  <si>
    <r>
      <rPr>
        <sz val="6"/>
        <rFont val="Arial"/>
        <family val="2"/>
      </rPr>
      <t>2.3.9.6.01     Productos eléctricos y afines</t>
    </r>
  </si>
  <si>
    <r>
      <rPr>
        <b/>
        <sz val="8"/>
        <rFont val="Arial"/>
        <family val="2"/>
      </rPr>
      <t>2.3.2.3.9.2.3.9.8.2.3.9.8.01</t>
    </r>
  </si>
  <si>
    <r>
      <rPr>
        <b/>
        <sz val="6"/>
        <rFont val="Arial"/>
        <family val="2"/>
      </rPr>
      <t>2.3.9.8          Repuestos y accesorios menores</t>
    </r>
  </si>
  <si>
    <r>
      <rPr>
        <sz val="6"/>
        <rFont val="Arial"/>
        <family val="2"/>
      </rPr>
      <t>2.3.9.8.01     Repuestos</t>
    </r>
  </si>
  <si>
    <r>
      <rPr>
        <b/>
        <sz val="8"/>
        <rFont val="Arial"/>
        <family val="2"/>
      </rPr>
      <t>2.3.2.3.9.2.3.9.8.2.3.9.8.02</t>
    </r>
  </si>
  <si>
    <r>
      <rPr>
        <sz val="6"/>
        <rFont val="Arial"/>
        <family val="2"/>
      </rPr>
      <t>2.3.9.8.02     Accesorios</t>
    </r>
  </si>
  <si>
    <r>
      <rPr>
        <b/>
        <sz val="8"/>
        <rFont val="Arial"/>
        <family val="2"/>
      </rPr>
      <t>2.3.2.3.9.2.3.9.9.2.3.9.9.01</t>
    </r>
  </si>
  <si>
    <r>
      <rPr>
        <b/>
        <sz val="6"/>
        <rFont val="Arial"/>
        <family val="2"/>
      </rPr>
      <t>2.3.9.9          Productos y útiles varios no identificados precedentemente (n.i.p.)</t>
    </r>
  </si>
  <si>
    <r>
      <rPr>
        <sz val="6"/>
        <rFont val="Arial"/>
        <family val="2"/>
      </rPr>
      <t>2.3.9.9.01     Productos y Utiles Varios  n.i.p</t>
    </r>
  </si>
  <si>
    <r>
      <rPr>
        <b/>
        <sz val="8"/>
        <rFont val="Arial"/>
        <family val="2"/>
      </rPr>
      <t>2.3.2.3.9.2.3.9.9.2.3.9.9.04</t>
    </r>
  </si>
  <si>
    <r>
      <rPr>
        <sz val="6"/>
        <rFont val="Arial"/>
        <family val="2"/>
      </rPr>
      <t>2.3.9.9.04     Productos y útiles de defensa y seguridad</t>
    </r>
  </si>
  <si>
    <r>
      <rPr>
        <b/>
        <sz val="8"/>
        <rFont val="Arial"/>
        <family val="2"/>
      </rPr>
      <t>2.3.2.3.9.2.3.9.9.2.3.9.9.05</t>
    </r>
  </si>
  <si>
    <r>
      <rPr>
        <sz val="6"/>
        <rFont val="Arial"/>
        <family val="2"/>
      </rPr>
      <t>2.3.9.9.05     Productos y útiles diversos</t>
    </r>
  </si>
  <si>
    <r>
      <rPr>
        <b/>
        <sz val="8"/>
        <rFont val="Arial"/>
        <family val="2"/>
      </rPr>
      <t>2.4.2.4.2.2.4.2.3.2.4.2.3.02</t>
    </r>
  </si>
  <si>
    <r>
      <rPr>
        <b/>
        <vertAlign val="superscript"/>
        <sz val="6"/>
        <rFont val="Arial"/>
        <family val="2"/>
      </rPr>
      <t xml:space="preserve">2.4                 </t>
    </r>
    <r>
      <rPr>
        <b/>
        <sz val="6"/>
        <rFont val="Arial"/>
        <family val="2"/>
      </rPr>
      <t>TRANSFERENCIAS CORRIENTES</t>
    </r>
  </si>
  <si>
    <r>
      <rPr>
        <b/>
        <sz val="6"/>
        <rFont val="Arial"/>
        <family val="2"/>
      </rPr>
      <t xml:space="preserve">2.4.2             </t>
    </r>
    <r>
      <rPr>
        <b/>
        <vertAlign val="superscript"/>
        <sz val="6"/>
        <rFont val="Arial"/>
        <family val="2"/>
      </rPr>
      <t xml:space="preserve">TRANSFERENCIAS CORRIENTES AL </t>
    </r>
    <r>
      <rPr>
        <b/>
        <sz val="6"/>
        <rFont val="Arial"/>
        <family val="2"/>
      </rPr>
      <t>GOBIERNO GENERAL NACIONAL</t>
    </r>
  </si>
  <si>
    <r>
      <rPr>
        <b/>
        <sz val="6"/>
        <rFont val="Arial"/>
        <family val="2"/>
      </rPr>
      <t>2.4.2.3          Transferencias corrientes a instituciones públicas de la seguridad social</t>
    </r>
  </si>
  <si>
    <r>
      <rPr>
        <b/>
        <vertAlign val="superscript"/>
        <sz val="6"/>
        <rFont val="Arial"/>
        <family val="2"/>
      </rPr>
      <t xml:space="preserve">2.6                 </t>
    </r>
    <r>
      <rPr>
        <b/>
        <sz val="6"/>
        <rFont val="Arial"/>
        <family val="2"/>
      </rPr>
      <t>BIENES MUEBLES, INMUEBLES E INTANGIBLES</t>
    </r>
  </si>
  <si>
    <r>
      <rPr>
        <b/>
        <sz val="6"/>
        <rFont val="Arial"/>
        <family val="2"/>
      </rPr>
      <t xml:space="preserve">2.6.1             </t>
    </r>
    <r>
      <rPr>
        <b/>
        <vertAlign val="superscript"/>
        <sz val="6"/>
        <rFont val="Arial"/>
        <family val="2"/>
      </rPr>
      <t>MOBILIARIO Y EQUIPO</t>
    </r>
  </si>
  <si>
    <r>
      <rPr>
        <b/>
        <sz val="6"/>
        <rFont val="Arial"/>
        <family val="2"/>
      </rPr>
      <t>2.6.1.1          Muebles, equipos de oficina y estantería</t>
    </r>
  </si>
  <si>
    <r>
      <rPr>
        <sz val="6"/>
        <rFont val="Arial"/>
        <family val="2"/>
      </rPr>
      <t>2.6.1.1.01     Muebles, equipos de oficina y estantería</t>
    </r>
  </si>
  <si>
    <r>
      <rPr>
        <b/>
        <sz val="8"/>
        <rFont val="Arial"/>
        <family val="2"/>
      </rPr>
      <t>2.6.2.6.1.2.6.1.3.2.6.1.3.01</t>
    </r>
  </si>
  <si>
    <r>
      <rPr>
        <b/>
        <sz val="6"/>
        <rFont val="Arial"/>
        <family val="2"/>
      </rPr>
      <t>2.6.1.3          Equipos de tecnología de la información y comunicación</t>
    </r>
  </si>
  <si>
    <r>
      <rPr>
        <sz val="6"/>
        <rFont val="Arial"/>
        <family val="2"/>
      </rPr>
      <t>2.6.1.3.01     Equipos de tecnología de la información y comunicación</t>
    </r>
  </si>
  <si>
    <r>
      <rPr>
        <b/>
        <sz val="8"/>
        <rFont val="Arial"/>
        <family val="2"/>
      </rPr>
      <t>2.6.2.6.1.2.6.1.4.2.6.1.4.01</t>
    </r>
  </si>
  <si>
    <r>
      <rPr>
        <b/>
        <sz val="6"/>
        <rFont val="Arial"/>
        <family val="2"/>
      </rPr>
      <t>2.6.1.4          Electrodomésticos</t>
    </r>
  </si>
  <si>
    <r>
      <rPr>
        <sz val="6"/>
        <rFont val="Arial"/>
        <family val="2"/>
      </rPr>
      <t>2.6.1.4.01     Electrodomésticos</t>
    </r>
  </si>
  <si>
    <r>
      <rPr>
        <b/>
        <sz val="8"/>
        <rFont val="Arial"/>
        <family val="2"/>
      </rPr>
      <t>2.6.2.6.1.2.6.1.9.2.6.1.9.01</t>
    </r>
  </si>
  <si>
    <r>
      <rPr>
        <b/>
        <sz val="6"/>
        <rFont val="Arial"/>
        <family val="2"/>
      </rPr>
      <t>2.6.1.9          Otros mobiliarios y equipos no identificados precedentemente</t>
    </r>
  </si>
  <si>
    <r>
      <rPr>
        <sz val="6"/>
        <rFont val="Arial"/>
        <family val="2"/>
      </rPr>
      <t>2.6.1.9.01     Otros Mobiliarios y Equipos no Identificados Precedentemente</t>
    </r>
  </si>
  <si>
    <r>
      <rPr>
        <b/>
        <sz val="8"/>
        <rFont val="Arial"/>
        <family val="2"/>
      </rPr>
      <t>2.6.2.6.2.2.6.2.1.2.6.2.1.01</t>
    </r>
  </si>
  <si>
    <r>
      <rPr>
        <b/>
        <sz val="6"/>
        <rFont val="Arial"/>
        <family val="2"/>
      </rPr>
      <t xml:space="preserve">2.6.2             </t>
    </r>
    <r>
      <rPr>
        <b/>
        <vertAlign val="superscript"/>
        <sz val="6"/>
        <rFont val="Arial"/>
        <family val="2"/>
      </rPr>
      <t xml:space="preserve">MOBILIARIO Y EQUIPO DE AUDIO, </t>
    </r>
    <r>
      <rPr>
        <b/>
        <sz val="6"/>
        <rFont val="Arial"/>
        <family val="2"/>
      </rPr>
      <t>AUDIOVISUAL, RECREATIVO Y EDUCACIONAL</t>
    </r>
  </si>
  <si>
    <r>
      <rPr>
        <b/>
        <sz val="6"/>
        <rFont val="Arial"/>
        <family val="2"/>
      </rPr>
      <t>2.6.2.1          Equipos y aparatos audiovisuales</t>
    </r>
  </si>
  <si>
    <r>
      <rPr>
        <sz val="6"/>
        <rFont val="Arial"/>
        <family val="2"/>
      </rPr>
      <t>2.6.2.1.01     Equipos y Aparatos Audiovisuales</t>
    </r>
  </si>
  <si>
    <r>
      <rPr>
        <b/>
        <sz val="8"/>
        <rFont val="Arial"/>
        <family val="2"/>
      </rPr>
      <t>2.6.2.6.2.2.6.2.2.2.6.2.2.01</t>
    </r>
  </si>
  <si>
    <r>
      <rPr>
        <b/>
        <sz val="6"/>
        <rFont val="Arial"/>
        <family val="2"/>
      </rPr>
      <t>2.6.2.2          Aparatos deportivos</t>
    </r>
  </si>
  <si>
    <r>
      <rPr>
        <sz val="6"/>
        <rFont val="Arial"/>
        <family val="2"/>
      </rPr>
      <t>2.6.2.2.01     Aparatos deportivos</t>
    </r>
  </si>
  <si>
    <r>
      <rPr>
        <b/>
        <sz val="8"/>
        <rFont val="Arial"/>
        <family val="2"/>
      </rPr>
      <t>2.6.2.6.3.2.6.3.1.2.6.3.1.01</t>
    </r>
  </si>
  <si>
    <r>
      <rPr>
        <b/>
        <sz val="6"/>
        <rFont val="Arial"/>
        <family val="2"/>
      </rPr>
      <t xml:space="preserve">2.6.3             </t>
    </r>
    <r>
      <rPr>
        <b/>
        <vertAlign val="superscript"/>
        <sz val="6"/>
        <rFont val="Arial"/>
        <family val="2"/>
      </rPr>
      <t xml:space="preserve">EQUIPO E INSTRUMENTAL, CIENTÍFICO Y </t>
    </r>
    <r>
      <rPr>
        <b/>
        <sz val="6"/>
        <rFont val="Arial"/>
        <family val="2"/>
      </rPr>
      <t>LABORATORIO</t>
    </r>
  </si>
  <si>
    <r>
      <rPr>
        <b/>
        <sz val="6"/>
        <rFont val="Arial"/>
        <family val="2"/>
      </rPr>
      <t>2.6.3.1          Equipo médico y de laboratorio</t>
    </r>
  </si>
  <si>
    <r>
      <rPr>
        <sz val="6"/>
        <rFont val="Arial"/>
        <family val="2"/>
      </rPr>
      <t>2.6.3.1.01     Equipo médico y de laboratorio</t>
    </r>
  </si>
  <si>
    <r>
      <rPr>
        <b/>
        <sz val="8"/>
        <rFont val="Arial"/>
        <family val="2"/>
      </rPr>
      <t>2.6.2.6.4.2.6.4.6.2.6.4.6.01</t>
    </r>
  </si>
  <si>
    <r>
      <rPr>
        <b/>
        <sz val="6"/>
        <rFont val="Arial"/>
        <family val="2"/>
      </rPr>
      <t xml:space="preserve">2.6.4             </t>
    </r>
    <r>
      <rPr>
        <b/>
        <vertAlign val="superscript"/>
        <sz val="6"/>
        <rFont val="Arial"/>
        <family val="2"/>
      </rPr>
      <t xml:space="preserve">VEHÍCULOS Y EQUIPO DE TRANSPORTE, </t>
    </r>
    <r>
      <rPr>
        <b/>
        <sz val="6"/>
        <rFont val="Arial"/>
        <family val="2"/>
      </rPr>
      <t>TRACCIÓN Y ELEVACIÓN</t>
    </r>
  </si>
  <si>
    <r>
      <rPr>
        <b/>
        <sz val="6"/>
        <rFont val="Arial"/>
        <family val="2"/>
      </rPr>
      <t>2.6.4.6          Equipo de tracción</t>
    </r>
  </si>
  <si>
    <r>
      <rPr>
        <sz val="6"/>
        <rFont val="Arial"/>
        <family val="2"/>
      </rPr>
      <t>2.6.4.6.01     Equipo de tracción</t>
    </r>
  </si>
  <si>
    <r>
      <rPr>
        <b/>
        <sz val="8"/>
        <rFont val="Arial"/>
        <family val="2"/>
      </rPr>
      <t>2.6.2.6.5.2.6.5.2.2.6.5.2.01</t>
    </r>
  </si>
  <si>
    <r>
      <rPr>
        <b/>
        <sz val="6"/>
        <rFont val="Arial"/>
        <family val="2"/>
      </rPr>
      <t xml:space="preserve">2.6.5             </t>
    </r>
    <r>
      <rPr>
        <b/>
        <vertAlign val="superscript"/>
        <sz val="6"/>
        <rFont val="Arial"/>
        <family val="2"/>
      </rPr>
      <t xml:space="preserve">MAQUINARIA, OTROS EQUIPOS Y </t>
    </r>
    <r>
      <rPr>
        <b/>
        <sz val="6"/>
        <rFont val="Arial"/>
        <family val="2"/>
      </rPr>
      <t>HERRAMIENTAS</t>
    </r>
  </si>
  <si>
    <r>
      <rPr>
        <b/>
        <sz val="6"/>
        <rFont val="Arial"/>
        <family val="2"/>
      </rPr>
      <t>2.6.5.2          Maquinaria y equipo industrial</t>
    </r>
  </si>
  <si>
    <r>
      <rPr>
        <sz val="6"/>
        <rFont val="Arial"/>
        <family val="2"/>
      </rPr>
      <t>2.6.5.2.01     Maquinaria y equipo industrial</t>
    </r>
  </si>
  <si>
    <r>
      <rPr>
        <b/>
        <sz val="8"/>
        <rFont val="Arial"/>
        <family val="2"/>
      </rPr>
      <t>2.6.2.6.5.2.6.5.4.2.6.5.4.02</t>
    </r>
  </si>
  <si>
    <r>
      <rPr>
        <b/>
        <sz val="6"/>
        <rFont val="Arial"/>
        <family val="2"/>
      </rPr>
      <t>2.6.5.4          Sistemas y equipos de climatización</t>
    </r>
  </si>
  <si>
    <r>
      <rPr>
        <sz val="6"/>
        <rFont val="Arial"/>
        <family val="2"/>
      </rPr>
      <t>2.6.5.4.02     Equipos de climatización</t>
    </r>
  </si>
  <si>
    <r>
      <rPr>
        <b/>
        <sz val="8"/>
        <rFont val="Arial"/>
        <family val="2"/>
      </rPr>
      <t>2.6.2.6.5.2.6.5.5.2.6.5.5.01</t>
    </r>
  </si>
  <si>
    <r>
      <rPr>
        <b/>
        <sz val="6"/>
        <rFont val="Arial"/>
        <family val="2"/>
      </rPr>
      <t>2.6.5.5          Equipo de comunicación, telecomunicaciones y señalamiento</t>
    </r>
  </si>
  <si>
    <r>
      <rPr>
        <sz val="6"/>
        <rFont val="Arial"/>
        <family val="2"/>
      </rPr>
      <t>2.6.5.5.01     Equipo de comunicación, telecomunicaciones y señalamiento</t>
    </r>
  </si>
  <si>
    <r>
      <rPr>
        <b/>
        <sz val="8"/>
        <rFont val="Arial"/>
        <family val="2"/>
      </rPr>
      <t>2.6.2.6.5.2.6.5.7.2.6.5.7.01</t>
    </r>
  </si>
  <si>
    <r>
      <rPr>
        <b/>
        <sz val="6"/>
        <rFont val="Arial"/>
        <family val="2"/>
      </rPr>
      <t>2.6.5.7          Máquinas-herramientas</t>
    </r>
  </si>
  <si>
    <r>
      <rPr>
        <sz val="6"/>
        <rFont val="Arial"/>
        <family val="2"/>
      </rPr>
      <t>2.6.5.7.01     Máquinas-herramientas</t>
    </r>
  </si>
  <si>
    <r>
      <rPr>
        <b/>
        <sz val="8"/>
        <rFont val="Arial"/>
        <family val="2"/>
      </rPr>
      <t>2.6.2.6.8.2.6.8.3.2.6.8.3.01</t>
    </r>
  </si>
  <si>
    <r>
      <rPr>
        <b/>
        <sz val="6"/>
        <rFont val="Arial"/>
        <family val="2"/>
      </rPr>
      <t xml:space="preserve">2.6.8             </t>
    </r>
    <r>
      <rPr>
        <b/>
        <vertAlign val="superscript"/>
        <sz val="6"/>
        <rFont val="Arial"/>
        <family val="2"/>
      </rPr>
      <t>BIENES INTANGIBLES</t>
    </r>
  </si>
  <si>
    <r>
      <rPr>
        <b/>
        <sz val="6"/>
        <rFont val="Arial"/>
        <family val="2"/>
      </rPr>
      <t>2.6.8.3          Programas de informática y base de datos</t>
    </r>
  </si>
  <si>
    <r>
      <rPr>
        <sz val="6"/>
        <rFont val="Arial"/>
        <family val="2"/>
      </rPr>
      <t>2.6.8.3.01     Programas de informática</t>
    </r>
  </si>
  <si>
    <r>
      <rPr>
        <b/>
        <sz val="8"/>
        <rFont val="Arial"/>
        <family val="2"/>
      </rPr>
      <t>2.6.2.6.9.2.6.9.6.2.6.9.6.01</t>
    </r>
  </si>
  <si>
    <r>
      <rPr>
        <b/>
        <sz val="6"/>
        <rFont val="Arial"/>
        <family val="2"/>
      </rPr>
      <t xml:space="preserve">2.6.9             </t>
    </r>
    <r>
      <rPr>
        <b/>
        <vertAlign val="superscript"/>
        <sz val="6"/>
        <rFont val="Arial"/>
        <family val="2"/>
      </rPr>
      <t xml:space="preserve">EDIFICIOS, ESTRUCTURAS, TIERRAS, </t>
    </r>
    <r>
      <rPr>
        <b/>
        <sz val="6"/>
        <rFont val="Arial"/>
        <family val="2"/>
      </rPr>
      <t>TERRENOS Y OBJETOS DE VALOR</t>
    </r>
  </si>
  <si>
    <r>
      <rPr>
        <b/>
        <sz val="6"/>
        <rFont val="Arial"/>
        <family val="2"/>
      </rPr>
      <t>2.6.9.6          Accesorios para edificaciones residenciales y no residenciales</t>
    </r>
  </si>
  <si>
    <r>
      <rPr>
        <sz val="6"/>
        <rFont val="Arial"/>
        <family val="2"/>
      </rPr>
      <t>2.6.9.6.01     Accesorios para edificaciones residenciales y no residenciales</t>
    </r>
  </si>
  <si>
    <r>
      <rPr>
        <b/>
        <sz val="8"/>
        <rFont val="Arial"/>
        <family val="2"/>
      </rPr>
      <t>2.7.2.7.1.2.7.1.2.2.7.1.2.01</t>
    </r>
  </si>
  <si>
    <r>
      <rPr>
        <b/>
        <vertAlign val="superscript"/>
        <sz val="6"/>
        <rFont val="Arial"/>
        <family val="2"/>
      </rPr>
      <t xml:space="preserve">2.7                 </t>
    </r>
    <r>
      <rPr>
        <b/>
        <sz val="6"/>
        <rFont val="Arial"/>
        <family val="2"/>
      </rPr>
      <t>OBRAS</t>
    </r>
  </si>
  <si>
    <r>
      <rPr>
        <b/>
        <sz val="6"/>
        <rFont val="Arial"/>
        <family val="2"/>
      </rPr>
      <t xml:space="preserve">2.7.1             </t>
    </r>
    <r>
      <rPr>
        <b/>
        <vertAlign val="superscript"/>
        <sz val="6"/>
        <rFont val="Arial"/>
        <family val="2"/>
      </rPr>
      <t>OBRAS EN EDIFICACIONES</t>
    </r>
  </si>
  <si>
    <r>
      <rPr>
        <b/>
        <sz val="6"/>
        <rFont val="Arial"/>
        <family val="2"/>
      </rPr>
      <t>2.7.1.2          Obras para edificación no residencial</t>
    </r>
  </si>
  <si>
    <r>
      <rPr>
        <sz val="6"/>
        <rFont val="Arial"/>
        <family val="2"/>
      </rPr>
      <t>2.7.1.2.01     Obras para edificación no residencial</t>
    </r>
  </si>
  <si>
    <r>
      <rPr>
        <b/>
        <sz val="6"/>
        <rFont val="Arial"/>
        <family val="2"/>
      </rPr>
      <t>Parametros del Reporte :</t>
    </r>
  </si>
  <si>
    <r>
      <rPr>
        <b/>
        <sz val="6"/>
        <rFont val="Arial"/>
        <family val="2"/>
      </rPr>
      <t xml:space="preserve">Tipo Moneda : 1 - Nacional
</t>
    </r>
    <r>
      <rPr>
        <b/>
        <sz val="6"/>
        <rFont val="Arial"/>
        <family val="2"/>
      </rPr>
      <t xml:space="preserve">Partida Libre UE=0001;CAP=5211;PRD=01
</t>
    </r>
    <r>
      <rPr>
        <b/>
        <sz val="6"/>
        <rFont val="Arial"/>
        <family val="2"/>
      </rPr>
      <t xml:space="preserve">Tipo Gasto : Presupuestado Parametros Reporte:
</t>
    </r>
    <r>
      <rPr>
        <b/>
        <sz val="6"/>
        <rFont val="Arial"/>
        <family val="2"/>
      </rPr>
      <t xml:space="preserve">Hasta : 12/03/2024 23:59
</t>
    </r>
    <r>
      <rPr>
        <b/>
        <sz val="6"/>
        <rFont val="Arial"/>
        <family val="2"/>
      </rPr>
      <t>null : Balance Aprobado</t>
    </r>
  </si>
  <si>
    <r>
      <rPr>
        <b/>
        <sz val="6"/>
        <rFont val="Arial"/>
        <family val="2"/>
      </rPr>
      <t xml:space="preserve">Preconfiguración : 1-CLASIFICACION CCP REFORMADO Perí•odo : 2024
</t>
    </r>
    <r>
      <rPr>
        <b/>
        <sz val="6"/>
        <rFont val="Arial"/>
        <family val="2"/>
      </rPr>
      <t xml:space="preserve">Institucional : N
</t>
    </r>
    <r>
      <rPr>
        <b/>
        <sz val="6"/>
        <rFont val="Arial"/>
        <family val="2"/>
      </rPr>
      <t xml:space="preserve">Partida Libre : UE=0001;CAP=5211;PRD=01
</t>
    </r>
    <r>
      <rPr>
        <b/>
        <sz val="6"/>
        <rFont val="Arial"/>
        <family val="2"/>
      </rPr>
      <t xml:space="preserve">Presupuestado : S
</t>
    </r>
    <r>
      <rPr>
        <b/>
        <sz val="6"/>
        <rFont val="Arial"/>
        <family val="2"/>
      </rPr>
      <t xml:space="preserve">Titulo Reporte : CLASIFICACION CCP REFORMADO
</t>
    </r>
    <r>
      <rPr>
        <b/>
        <sz val="6"/>
        <rFont val="Arial"/>
        <family val="2"/>
      </rPr>
      <t xml:space="preserve">No Presupuestado : N
</t>
    </r>
    <r>
      <rPr>
        <b/>
        <sz val="6"/>
        <rFont val="Arial"/>
        <family val="2"/>
      </rPr>
      <t xml:space="preserve">Tipo Fecha : 01-01-Hist.Registro
</t>
    </r>
    <r>
      <rPr>
        <b/>
        <sz val="6"/>
        <rFont val="Arial"/>
        <family val="2"/>
      </rPr>
      <t xml:space="preserve">: -
</t>
    </r>
    <r>
      <rPr>
        <b/>
        <sz val="6"/>
        <rFont val="Arial"/>
        <family val="2"/>
      </rPr>
      <t xml:space="preserve">Reportes Anteriores : -
</t>
    </r>
    <r>
      <rPr>
        <b/>
        <sz val="6"/>
        <rFont val="Arial"/>
        <family val="2"/>
      </rPr>
      <t xml:space="preserve">Tipo de Reporte : pdf-Archivo PDF Acrobat Entidad :  No Informado
</t>
    </r>
    <r>
      <rPr>
        <b/>
        <sz val="6"/>
        <rFont val="Arial"/>
        <family val="2"/>
      </rPr>
      <t>Clasificador : dr.gov.sigef.clasificadores.programatico.actividadobra.LookupVOActividadObra-Actividad / Obra Nombre :</t>
    </r>
  </si>
  <si>
    <r>
      <rPr>
        <b/>
        <sz val="6"/>
        <rFont val="Arial"/>
        <family val="2"/>
      </rPr>
      <t>Presupuesto Inicial</t>
    </r>
    <r>
      <rPr>
        <b/>
        <sz val="6"/>
        <rFont val="Arial"/>
        <family val="2"/>
      </rPr>
      <t xml:space="preserve"> 2024</t>
    </r>
  </si>
  <si>
    <r>
      <rPr>
        <b/>
        <sz val="6"/>
        <rFont val="Arial"/>
        <family val="2"/>
      </rPr>
      <t>TRANSFERENCIAS CORRIENTES</t>
    </r>
  </si>
  <si>
    <r>
      <rPr>
        <b/>
        <sz val="6"/>
        <rFont val="Arial"/>
        <family val="2"/>
      </rPr>
      <t>2.4.2</t>
    </r>
  </si>
  <si>
    <r>
      <rPr>
        <b/>
        <sz val="6"/>
        <rFont val="Arial"/>
        <family val="2"/>
      </rPr>
      <t>TRANSFERENCIAS CORRIENTES AL GOBIERNO GENERAL NACIONAL</t>
    </r>
  </si>
  <si>
    <r>
      <rPr>
        <b/>
        <sz val="6"/>
        <rFont val="Arial"/>
        <family val="2"/>
      </rPr>
      <t>2.4.2.3</t>
    </r>
  </si>
  <si>
    <r>
      <rPr>
        <b/>
        <sz val="6"/>
        <rFont val="Arial"/>
        <family val="2"/>
      </rPr>
      <t>Transferencias corrientes a instituciones públicas de la seguridad social</t>
    </r>
  </si>
  <si>
    <r>
      <rPr>
        <sz val="6"/>
        <rFont val="Arial"/>
        <family val="2"/>
      </rPr>
      <t>2.4.2.3.02</t>
    </r>
  </si>
  <si>
    <r>
      <rPr>
        <sz val="6"/>
        <rFont val="Arial"/>
        <family val="2"/>
      </rPr>
      <t>Otras transferencias corrientes a instituciones públicas de la</t>
    </r>
  </si>
  <si>
    <r>
      <rPr>
        <sz val="6"/>
        <rFont val="Arial"/>
        <family val="2"/>
      </rPr>
      <t>seguridad social</t>
    </r>
  </si>
  <si>
    <r>
      <rPr>
        <sz val="6"/>
        <rFont val="Arial"/>
        <family val="2"/>
      </rPr>
      <t>2.4.2.3.04</t>
    </r>
  </si>
  <si>
    <r>
      <rPr>
        <sz val="6"/>
        <rFont val="Arial"/>
        <family val="2"/>
      </rPr>
      <t>Transferencias corrientes a instituciones públicas para el seguro</t>
    </r>
  </si>
  <si>
    <r>
      <rPr>
        <sz val="6"/>
        <rFont val="Arial"/>
        <family val="2"/>
      </rPr>
      <t>familiar de salud de los pensionados</t>
    </r>
  </si>
  <si>
    <r>
      <rPr>
        <sz val="6"/>
        <rFont val="Arial"/>
        <family val="2"/>
      </rPr>
      <t>2.4.2.3.06</t>
    </r>
  </si>
  <si>
    <r>
      <rPr>
        <sz val="6"/>
        <rFont val="Arial"/>
        <family val="2"/>
      </rPr>
      <t>Transferencias corrientes a instituciones públicas para el</t>
    </r>
  </si>
  <si>
    <r>
      <rPr>
        <b/>
        <sz val="8"/>
        <rFont val="Arial"/>
        <family val="2"/>
      </rPr>
      <t>2.4.7</t>
    </r>
  </si>
  <si>
    <r>
      <rPr>
        <sz val="6"/>
        <rFont val="Arial"/>
        <family val="2"/>
      </rPr>
      <t>régimen subsidiado</t>
    </r>
  </si>
  <si>
    <r>
      <rPr>
        <b/>
        <sz val="6"/>
        <rFont val="Arial"/>
        <family val="2"/>
      </rPr>
      <t>2.4.7</t>
    </r>
  </si>
  <si>
    <r>
      <rPr>
        <b/>
        <sz val="6"/>
        <rFont val="Arial"/>
        <family val="2"/>
      </rPr>
      <t>TRANSFERENCIAS CORRIENTES AL SECTOR EXTERNO</t>
    </r>
  </si>
  <si>
    <r>
      <rPr>
        <b/>
        <sz val="6"/>
        <rFont val="Arial"/>
        <family val="2"/>
      </rPr>
      <t>2.4.7.2</t>
    </r>
  </si>
  <si>
    <r>
      <rPr>
        <b/>
        <sz val="6"/>
        <rFont val="Arial"/>
        <family val="2"/>
      </rPr>
      <t>Transferencias corrientes a organismos internacionales</t>
    </r>
  </si>
  <si>
    <r>
      <rPr>
        <sz val="6"/>
        <rFont val="Arial"/>
        <family val="2"/>
      </rPr>
      <t>2.4.7.2.01</t>
    </r>
  </si>
  <si>
    <r>
      <rPr>
        <sz val="6"/>
        <rFont val="Arial"/>
        <family val="2"/>
      </rPr>
      <t>Transferencias corrientes a Organismos Internacionales</t>
    </r>
  </si>
  <si>
    <r>
      <rPr>
        <sz val="6"/>
        <rFont val="Arial"/>
        <family val="2"/>
      </rPr>
      <t xml:space="preserve">
</t>
    </r>
    <r>
      <rPr>
        <b/>
        <sz val="8"/>
        <rFont val="Arial"/>
        <family val="2"/>
      </rPr>
      <t>2.6.2.6.1.2.6.1.1.2.6.1.1.01</t>
    </r>
  </si>
  <si>
    <t xml:space="preserve">redujeron a SENASA, </t>
  </si>
  <si>
    <t>PARA DECRETO MEDICO</t>
  </si>
  <si>
    <t>TRANSF. cnss</t>
  </si>
  <si>
    <t>PRES. PARA ADQ. EQUIPOS BACKUP</t>
  </si>
  <si>
    <t>(BALANCE INICAL 2024)</t>
  </si>
  <si>
    <t>PARA TRANSF. PENSIONADOS HACIENDA</t>
  </si>
  <si>
    <t>BCE. EN PRESUPUESTO</t>
  </si>
  <si>
    <t>PRESUP. DISPONIBLE AL 18/11/2024</t>
  </si>
  <si>
    <t>Transf. NUEVA)</t>
  </si>
  <si>
    <t>Transf. Hacienda</t>
  </si>
  <si>
    <t>Transf. SENASA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</si>
</sst>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indexed="8"/>
      <name val="Century Gothic"/>
      <family val="2"/>
    </font>
    <font>
      <sz val="14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rgb="FF000000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b/>
      <sz val="12"/>
      <color theme="1"/>
      <name val="Calibri"/>
      <family val="2"/>
      <scheme val="minor"/>
    </font>
    <font>
      <b/>
      <sz val="6"/>
      <name val="Arial"/>
      <family val="2"/>
    </font>
    <font>
      <b/>
      <sz val="6"/>
      <name val="Arial"/>
      <family val="2"/>
    </font>
    <font>
      <b/>
      <sz val="6"/>
      <color rgb="FF00000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vertAlign val="superscript"/>
      <sz val="6"/>
      <name val="Arial"/>
      <family val="2"/>
    </font>
    <font>
      <sz val="6"/>
      <name val="Arial"/>
      <family val="2"/>
    </font>
    <font>
      <sz val="6"/>
      <name val="Arial"/>
      <family val="2"/>
    </font>
    <font>
      <sz val="6"/>
      <color rgb="FF000000"/>
      <name val="Arial"/>
      <family val="2"/>
    </font>
    <font>
      <b/>
      <sz val="6"/>
      <color theme="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rgb="FFE0E0E0"/>
      </patternFill>
    </fill>
  </fills>
  <borders count="2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3" fillId="4" borderId="5" xfId="1" applyFont="1" applyFill="1" applyBorder="1"/>
    <xf numFmtId="43" fontId="0" fillId="0" borderId="0" xfId="0" applyNumberFormat="1"/>
    <xf numFmtId="43" fontId="0" fillId="0" borderId="0" xfId="1" applyFont="1"/>
    <xf numFmtId="43" fontId="8" fillId="0" borderId="0" xfId="1" applyFont="1"/>
    <xf numFmtId="0" fontId="0" fillId="0" borderId="7" xfId="0" applyBorder="1"/>
    <xf numFmtId="43" fontId="0" fillId="0" borderId="7" xfId="1" applyFont="1" applyBorder="1"/>
    <xf numFmtId="43" fontId="9" fillId="0" borderId="0" xfId="1" applyFont="1" applyAlignment="1">
      <alignment vertical="center" wrapText="1"/>
    </xf>
    <xf numFmtId="10" fontId="0" fillId="0" borderId="0" xfId="2" applyNumberFormat="1" applyFont="1"/>
    <xf numFmtId="43" fontId="3" fillId="0" borderId="8" xfId="0" applyNumberFormat="1" applyFont="1" applyBorder="1"/>
    <xf numFmtId="0" fontId="3" fillId="5" borderId="0" xfId="0" applyFont="1" applyFill="1"/>
    <xf numFmtId="43" fontId="0" fillId="0" borderId="0" xfId="1" applyFont="1" applyBorder="1"/>
    <xf numFmtId="4" fontId="0" fillId="0" borderId="0" xfId="0" applyNumberFormat="1"/>
    <xf numFmtId="0" fontId="0" fillId="0" borderId="0" xfId="0" applyAlignment="1">
      <alignment horizontal="right"/>
    </xf>
    <xf numFmtId="43" fontId="3" fillId="0" borderId="0" xfId="1" applyFont="1"/>
    <xf numFmtId="43" fontId="10" fillId="0" borderId="0" xfId="1" applyFont="1" applyAlignment="1">
      <alignment horizontal="right"/>
    </xf>
    <xf numFmtId="43" fontId="0" fillId="3" borderId="0" xfId="0" applyNumberFormat="1" applyFill="1"/>
    <xf numFmtId="43" fontId="11" fillId="0" borderId="0" xfId="1" applyFont="1" applyAlignment="1">
      <alignment horizontal="right"/>
    </xf>
    <xf numFmtId="164" fontId="14" fillId="0" borderId="4" xfId="0" applyNumberFormat="1" applyFont="1" applyBorder="1"/>
    <xf numFmtId="164" fontId="14" fillId="0" borderId="0" xfId="0" applyNumberFormat="1" applyFont="1"/>
    <xf numFmtId="0" fontId="12" fillId="0" borderId="0" xfId="0" applyFont="1"/>
    <xf numFmtId="43" fontId="14" fillId="4" borderId="5" xfId="1" applyFont="1" applyFill="1" applyBorder="1"/>
    <xf numFmtId="43" fontId="12" fillId="0" borderId="0" xfId="0" applyNumberFormat="1" applyFont="1"/>
    <xf numFmtId="43" fontId="12" fillId="0" borderId="0" xfId="1" applyFont="1"/>
    <xf numFmtId="10" fontId="12" fillId="0" borderId="0" xfId="2" applyNumberFormat="1" applyFont="1"/>
    <xf numFmtId="43" fontId="15" fillId="0" borderId="9" xfId="1" applyFont="1" applyBorder="1" applyAlignment="1">
      <alignment horizontal="right" vertical="center"/>
    </xf>
    <xf numFmtId="4" fontId="16" fillId="0" borderId="0" xfId="0" applyNumberFormat="1" applyFont="1"/>
    <xf numFmtId="0" fontId="17" fillId="0" borderId="0" xfId="0" applyFont="1"/>
    <xf numFmtId="43" fontId="17" fillId="0" borderId="0" xfId="1" applyFont="1"/>
    <xf numFmtId="0" fontId="18" fillId="0" borderId="0" xfId="0" applyFont="1" applyAlignment="1">
      <alignment vertical="center" wrapText="1" readingOrder="1"/>
    </xf>
    <xf numFmtId="0" fontId="19" fillId="0" borderId="0" xfId="0" applyFont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43" fontId="20" fillId="0" borderId="10" xfId="1" applyFont="1" applyBorder="1" applyAlignment="1">
      <alignment horizontal="right"/>
    </xf>
    <xf numFmtId="0" fontId="22" fillId="0" borderId="10" xfId="0" applyFont="1" applyBorder="1" applyAlignment="1">
      <alignment horizontal="left"/>
    </xf>
    <xf numFmtId="164" fontId="22" fillId="0" borderId="10" xfId="0" applyNumberFormat="1" applyFont="1" applyBorder="1"/>
    <xf numFmtId="0" fontId="22" fillId="0" borderId="10" xfId="0" applyFont="1" applyBorder="1" applyAlignment="1">
      <alignment horizontal="left" indent="1"/>
    </xf>
    <xf numFmtId="0" fontId="23" fillId="0" borderId="10" xfId="0" applyFont="1" applyBorder="1" applyAlignment="1">
      <alignment horizontal="left" indent="2"/>
    </xf>
    <xf numFmtId="43" fontId="24" fillId="0" borderId="10" xfId="1" applyFont="1" applyBorder="1" applyAlignment="1">
      <alignment horizontal="right"/>
    </xf>
    <xf numFmtId="0" fontId="23" fillId="0" borderId="10" xfId="0" applyFont="1" applyBorder="1" applyAlignment="1">
      <alignment horizontal="left" wrapText="1" indent="2"/>
    </xf>
    <xf numFmtId="43" fontId="21" fillId="6" borderId="0" xfId="1" applyFont="1" applyFill="1" applyBorder="1" applyAlignment="1">
      <alignment vertical="center"/>
    </xf>
    <xf numFmtId="43" fontId="21" fillId="6" borderId="0" xfId="1" applyFont="1" applyFill="1" applyBorder="1"/>
    <xf numFmtId="0" fontId="23" fillId="0" borderId="0" xfId="0" applyFont="1"/>
    <xf numFmtId="0" fontId="23" fillId="0" borderId="10" xfId="0" applyFont="1" applyBorder="1" applyAlignment="1">
      <alignment horizontal="left" wrapText="1"/>
    </xf>
    <xf numFmtId="0" fontId="25" fillId="0" borderId="0" xfId="0" applyFont="1"/>
    <xf numFmtId="0" fontId="0" fillId="7" borderId="0" xfId="0" applyFill="1" applyAlignment="1">
      <alignment vertical="center"/>
    </xf>
    <xf numFmtId="0" fontId="26" fillId="7" borderId="0" xfId="0" applyFont="1" applyFill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9" fillId="0" borderId="0" xfId="0" applyFont="1"/>
    <xf numFmtId="0" fontId="30" fillId="0" borderId="0" xfId="0" applyFont="1"/>
    <xf numFmtId="43" fontId="25" fillId="0" borderId="0" xfId="1" applyFont="1"/>
    <xf numFmtId="0" fontId="25" fillId="3" borderId="13" xfId="0" applyFont="1" applyFill="1" applyBorder="1" applyAlignment="1">
      <alignment vertical="center" wrapText="1"/>
    </xf>
    <xf numFmtId="43" fontId="25" fillId="3" borderId="13" xfId="1" applyFont="1" applyFill="1" applyBorder="1" applyAlignment="1">
      <alignment vertical="center" wrapText="1"/>
    </xf>
    <xf numFmtId="0" fontId="25" fillId="3" borderId="14" xfId="0" applyFont="1" applyFill="1" applyBorder="1" applyAlignment="1">
      <alignment vertical="center" wrapText="1"/>
    </xf>
    <xf numFmtId="43" fontId="31" fillId="0" borderId="0" xfId="1" applyFont="1" applyAlignment="1">
      <alignment horizontal="right"/>
    </xf>
    <xf numFmtId="0" fontId="32" fillId="0" borderId="14" xfId="0" applyFont="1" applyBorder="1"/>
    <xf numFmtId="43" fontId="25" fillId="3" borderId="14" xfId="1" applyFont="1" applyFill="1" applyBorder="1" applyAlignment="1">
      <alignment vertical="center" wrapText="1"/>
    </xf>
    <xf numFmtId="0" fontId="32" fillId="0" borderId="15" xfId="0" applyFont="1" applyBorder="1"/>
    <xf numFmtId="43" fontId="25" fillId="3" borderId="15" xfId="1" applyFont="1" applyFill="1" applyBorder="1" applyAlignment="1">
      <alignment vertical="center" wrapText="1"/>
    </xf>
    <xf numFmtId="0" fontId="27" fillId="0" borderId="0" xfId="0" applyFont="1" applyAlignment="1">
      <alignment horizontal="right"/>
    </xf>
    <xf numFmtId="43" fontId="27" fillId="0" borderId="8" xfId="1" applyFont="1" applyBorder="1"/>
    <xf numFmtId="43" fontId="33" fillId="0" borderId="0" xfId="1" applyFont="1"/>
    <xf numFmtId="0" fontId="34" fillId="0" borderId="0" xfId="0" applyFont="1" applyAlignment="1">
      <alignment horizontal="right"/>
    </xf>
    <xf numFmtId="43" fontId="35" fillId="0" borderId="8" xfId="0" applyNumberFormat="1" applyFont="1" applyBorder="1"/>
    <xf numFmtId="0" fontId="0" fillId="0" borderId="10" xfId="0" applyBorder="1"/>
    <xf numFmtId="4" fontId="23" fillId="0" borderId="10" xfId="0" applyNumberFormat="1" applyFont="1" applyBorder="1"/>
    <xf numFmtId="0" fontId="23" fillId="0" borderId="10" xfId="0" applyFont="1" applyBorder="1"/>
    <xf numFmtId="0" fontId="37" fillId="0" borderId="0" xfId="0" applyFont="1" applyAlignment="1">
      <alignment vertical="center"/>
    </xf>
    <xf numFmtId="43" fontId="39" fillId="0" borderId="0" xfId="1" applyFont="1"/>
    <xf numFmtId="43" fontId="39" fillId="0" borderId="8" xfId="0" applyNumberFormat="1" applyFont="1" applyBorder="1"/>
    <xf numFmtId="0" fontId="0" fillId="0" borderId="0" xfId="0" applyAlignment="1">
      <alignment horizontal="left" vertical="top"/>
    </xf>
    <xf numFmtId="4" fontId="42" fillId="0" borderId="0" xfId="0" applyNumberFormat="1" applyFont="1" applyAlignment="1">
      <alignment horizontal="right" vertical="top" indent="2" shrinkToFit="1"/>
    </xf>
    <xf numFmtId="4" fontId="42" fillId="0" borderId="0" xfId="0" applyNumberFormat="1" applyFont="1" applyAlignment="1">
      <alignment horizontal="right" vertical="top" shrinkToFit="1"/>
    </xf>
    <xf numFmtId="4" fontId="42" fillId="0" borderId="0" xfId="0" applyNumberFormat="1" applyFont="1" applyAlignment="1">
      <alignment horizontal="right" vertical="center" shrinkToFit="1"/>
    </xf>
    <xf numFmtId="2" fontId="42" fillId="0" borderId="0" xfId="0" applyNumberFormat="1" applyFont="1" applyAlignment="1">
      <alignment horizontal="right" vertical="top" indent="2" shrinkToFit="1"/>
    </xf>
    <xf numFmtId="4" fontId="48" fillId="0" borderId="0" xfId="0" applyNumberFormat="1" applyFont="1" applyAlignment="1">
      <alignment horizontal="right" vertical="top" shrinkToFit="1"/>
    </xf>
    <xf numFmtId="2" fontId="42" fillId="0" borderId="0" xfId="0" applyNumberFormat="1" applyFont="1" applyAlignment="1">
      <alignment horizontal="right" vertical="top" indent="3" shrinkToFit="1"/>
    </xf>
    <xf numFmtId="2" fontId="42" fillId="0" borderId="0" xfId="0" applyNumberFormat="1" applyFont="1" applyAlignment="1">
      <alignment horizontal="right" vertical="top" shrinkToFit="1"/>
    </xf>
    <xf numFmtId="2" fontId="48" fillId="0" borderId="0" xfId="0" applyNumberFormat="1" applyFont="1" applyAlignment="1">
      <alignment horizontal="right" vertical="top" shrinkToFit="1"/>
    </xf>
    <xf numFmtId="2" fontId="42" fillId="0" borderId="0" xfId="0" applyNumberFormat="1" applyFont="1" applyAlignment="1">
      <alignment horizontal="right" vertical="center" shrinkToFit="1"/>
    </xf>
    <xf numFmtId="0" fontId="50" fillId="0" borderId="0" xfId="0" applyFont="1" applyAlignment="1">
      <alignment horizontal="left" vertical="top"/>
    </xf>
    <xf numFmtId="165" fontId="42" fillId="0" borderId="0" xfId="0" applyNumberFormat="1" applyFont="1" applyAlignment="1">
      <alignment horizontal="left" vertical="top" shrinkToFit="1"/>
    </xf>
    <xf numFmtId="0" fontId="41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0" fontId="44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43" fontId="30" fillId="0" borderId="0" xfId="0" applyNumberFormat="1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13" fillId="2" borderId="2" xfId="1" applyFont="1" applyFill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center" vertical="center" wrapText="1"/>
    </xf>
    <xf numFmtId="43" fontId="21" fillId="2" borderId="12" xfId="1" applyFont="1" applyFill="1" applyBorder="1" applyAlignment="1">
      <alignment horizontal="center" vertical="center" wrapText="1"/>
    </xf>
    <xf numFmtId="43" fontId="21" fillId="2" borderId="16" xfId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left" vertical="center"/>
    </xf>
    <xf numFmtId="0" fontId="21" fillId="2" borderId="17" xfId="0" applyFont="1" applyFill="1" applyBorder="1" applyAlignment="1">
      <alignment horizontal="left" vertical="center"/>
    </xf>
    <xf numFmtId="43" fontId="21" fillId="2" borderId="11" xfId="1" applyFont="1" applyFill="1" applyBorder="1" applyAlignment="1">
      <alignment horizontal="center" vertical="center" wrapText="1"/>
    </xf>
    <xf numFmtId="43" fontId="21" fillId="2" borderId="17" xfId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top" wrapText="1" readingOrder="1"/>
    </xf>
    <xf numFmtId="0" fontId="36" fillId="0" borderId="0" xfId="0" applyFont="1" applyAlignment="1">
      <alignment horizontal="center" vertical="top" wrapText="1" readingOrder="1"/>
    </xf>
    <xf numFmtId="0" fontId="28" fillId="7" borderId="0" xfId="0" applyFont="1" applyFill="1" applyAlignment="1">
      <alignment horizontal="center" vertical="center"/>
    </xf>
    <xf numFmtId="4" fontId="51" fillId="0" borderId="0" xfId="0" applyNumberFormat="1" applyFont="1" applyAlignment="1">
      <alignment horizontal="right" vertical="top" indent="2" shrinkToFit="1"/>
    </xf>
    <xf numFmtId="2" fontId="52" fillId="0" borderId="0" xfId="0" applyNumberFormat="1" applyFont="1" applyAlignment="1">
      <alignment horizontal="right" vertical="top" indent="2" shrinkToFit="1"/>
    </xf>
    <xf numFmtId="4" fontId="52" fillId="0" borderId="0" xfId="0" applyNumberFormat="1" applyFont="1" applyAlignment="1">
      <alignment horizontal="right" vertical="top" indent="2" shrinkToFit="1"/>
    </xf>
    <xf numFmtId="0" fontId="12" fillId="0" borderId="0" xfId="0" applyFont="1" applyAlignment="1">
      <alignment horizontal="left" wrapText="1"/>
    </xf>
    <xf numFmtId="0" fontId="41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4" fontId="42" fillId="0" borderId="0" xfId="0" applyNumberFormat="1" applyFont="1" applyAlignment="1">
      <alignment horizontal="right" vertical="top" wrapText="1" indent="2" shrinkToFit="1"/>
    </xf>
    <xf numFmtId="2" fontId="51" fillId="0" borderId="0" xfId="0" applyNumberFormat="1" applyFont="1" applyAlignment="1">
      <alignment horizontal="right" vertical="center" indent="2" shrinkToFit="1"/>
    </xf>
    <xf numFmtId="4" fontId="51" fillId="0" borderId="0" xfId="0" applyNumberFormat="1" applyFont="1" applyAlignment="1">
      <alignment horizontal="right" vertical="top" indent="1" shrinkToFit="1"/>
    </xf>
    <xf numFmtId="4" fontId="51" fillId="0" borderId="0" xfId="0" applyNumberFormat="1" applyFont="1" applyAlignment="1">
      <alignment horizontal="right" vertical="top" wrapText="1" indent="2" shrinkToFit="1"/>
    </xf>
    <xf numFmtId="2" fontId="51" fillId="0" borderId="0" xfId="0" applyNumberFormat="1" applyFont="1" applyAlignment="1">
      <alignment horizontal="right" vertical="top" indent="2" shrinkToFit="1"/>
    </xf>
    <xf numFmtId="4" fontId="51" fillId="0" borderId="0" xfId="0" applyNumberFormat="1" applyFont="1" applyAlignment="1">
      <alignment horizontal="right" vertical="center" indent="2" shrinkToFit="1"/>
    </xf>
    <xf numFmtId="4" fontId="48" fillId="0" borderId="0" xfId="0" applyNumberFormat="1" applyFont="1" applyAlignment="1">
      <alignment horizontal="right" vertical="top" indent="3" shrinkToFit="1"/>
    </xf>
    <xf numFmtId="2" fontId="48" fillId="0" borderId="0" xfId="0" applyNumberFormat="1" applyFont="1" applyAlignment="1">
      <alignment horizontal="right" vertical="top" indent="3" shrinkToFit="1"/>
    </xf>
    <xf numFmtId="0" fontId="40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46" fillId="0" borderId="0" xfId="0" applyFont="1" applyAlignment="1">
      <alignment horizontal="left" vertical="top" wrapText="1"/>
    </xf>
    <xf numFmtId="2" fontId="48" fillId="0" borderId="0" xfId="0" applyNumberFormat="1" applyFont="1" applyAlignment="1">
      <alignment horizontal="right" vertical="top" indent="2" shrinkToFit="1"/>
    </xf>
    <xf numFmtId="4" fontId="48" fillId="0" borderId="0" xfId="0" applyNumberFormat="1" applyFont="1" applyAlignment="1">
      <alignment horizontal="right" vertical="top" indent="2" shrinkToFit="1"/>
    </xf>
    <xf numFmtId="2" fontId="42" fillId="0" borderId="0" xfId="0" applyNumberFormat="1" applyFont="1" applyAlignment="1">
      <alignment horizontal="right" vertical="top" indent="3" shrinkToFit="1"/>
    </xf>
    <xf numFmtId="0" fontId="40" fillId="0" borderId="0" xfId="0" applyFont="1" applyAlignment="1">
      <alignment horizontal="left" vertical="top" wrapText="1"/>
    </xf>
    <xf numFmtId="2" fontId="42" fillId="0" borderId="0" xfId="0" applyNumberFormat="1" applyFont="1" applyAlignment="1">
      <alignment horizontal="right" vertical="top" indent="2" shrinkToFit="1"/>
    </xf>
    <xf numFmtId="4" fontId="42" fillId="0" borderId="0" xfId="0" applyNumberFormat="1" applyFont="1" applyAlignment="1">
      <alignment horizontal="right" vertical="top" indent="2" shrinkToFit="1"/>
    </xf>
    <xf numFmtId="4" fontId="42" fillId="0" borderId="0" xfId="0" applyNumberFormat="1" applyFont="1" applyAlignment="1">
      <alignment horizontal="right" vertical="top" indent="3" shrinkToFit="1"/>
    </xf>
    <xf numFmtId="0" fontId="0" fillId="0" borderId="0" xfId="0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2" fontId="42" fillId="0" borderId="0" xfId="0" applyNumberFormat="1" applyFont="1" applyAlignment="1">
      <alignment horizontal="right" vertical="center" indent="3" shrinkToFit="1"/>
    </xf>
    <xf numFmtId="0" fontId="43" fillId="0" borderId="0" xfId="0" applyFont="1" applyAlignment="1">
      <alignment horizontal="left" vertical="center" wrapText="1"/>
    </xf>
    <xf numFmtId="2" fontId="42" fillId="0" borderId="0" xfId="0" applyNumberFormat="1" applyFont="1" applyAlignment="1">
      <alignment horizontal="right" vertical="center" indent="2" shrinkToFit="1"/>
    </xf>
    <xf numFmtId="4" fontId="42" fillId="0" borderId="0" xfId="0" applyNumberFormat="1" applyFont="1" applyAlignment="1">
      <alignment horizontal="right" vertical="center" indent="2" shrinkToFit="1"/>
    </xf>
    <xf numFmtId="4" fontId="42" fillId="0" borderId="0" xfId="0" applyNumberFormat="1" applyFont="1" applyAlignment="1">
      <alignment horizontal="right" vertical="center" indent="3" shrinkToFit="1"/>
    </xf>
    <xf numFmtId="0" fontId="40" fillId="8" borderId="21" xfId="0" applyFont="1" applyFill="1" applyBorder="1" applyAlignment="1">
      <alignment horizontal="left" vertical="top" wrapText="1" indent="3"/>
    </xf>
    <xf numFmtId="0" fontId="40" fillId="8" borderId="23" xfId="0" applyFont="1" applyFill="1" applyBorder="1" applyAlignment="1">
      <alignment horizontal="left" vertical="top" wrapText="1" indent="3"/>
    </xf>
    <xf numFmtId="0" fontId="40" fillId="8" borderId="21" xfId="0" applyFont="1" applyFill="1" applyBorder="1" applyAlignment="1">
      <alignment horizontal="left" vertical="top" wrapText="1" indent="2"/>
    </xf>
    <xf numFmtId="0" fontId="40" fillId="8" borderId="23" xfId="0" applyFont="1" applyFill="1" applyBorder="1" applyAlignment="1">
      <alignment horizontal="left" vertical="top" wrapText="1" indent="2"/>
    </xf>
    <xf numFmtId="0" fontId="40" fillId="8" borderId="21" xfId="0" applyFont="1" applyFill="1" applyBorder="1" applyAlignment="1">
      <alignment horizontal="center" vertical="top" wrapText="1"/>
    </xf>
    <xf numFmtId="0" fontId="40" fillId="8" borderId="23" xfId="0" applyFont="1" applyFill="1" applyBorder="1" applyAlignment="1">
      <alignment horizontal="center" vertical="top" wrapText="1"/>
    </xf>
    <xf numFmtId="0" fontId="40" fillId="8" borderId="18" xfId="0" applyFont="1" applyFill="1" applyBorder="1" applyAlignment="1">
      <alignment horizontal="left" vertical="top" wrapText="1" indent="1"/>
    </xf>
    <xf numFmtId="0" fontId="40" fillId="8" borderId="24" xfId="0" applyFont="1" applyFill="1" applyBorder="1" applyAlignment="1">
      <alignment horizontal="left" vertical="top" wrapText="1" indent="1"/>
    </xf>
    <xf numFmtId="0" fontId="40" fillId="8" borderId="19" xfId="0" applyFont="1" applyFill="1" applyBorder="1" applyAlignment="1">
      <alignment horizontal="left" vertical="top" wrapText="1" indent="2"/>
    </xf>
    <xf numFmtId="0" fontId="40" fillId="8" borderId="20" xfId="0" applyFont="1" applyFill="1" applyBorder="1" applyAlignment="1">
      <alignment horizontal="left" vertical="top" wrapText="1" indent="2"/>
    </xf>
    <xf numFmtId="0" fontId="40" fillId="8" borderId="25" xfId="0" applyFont="1" applyFill="1" applyBorder="1" applyAlignment="1">
      <alignment horizontal="left" vertical="top" wrapText="1" indent="2"/>
    </xf>
    <xf numFmtId="0" fontId="40" fillId="8" borderId="26" xfId="0" applyFont="1" applyFill="1" applyBorder="1" applyAlignment="1">
      <alignment horizontal="left" vertical="top" wrapText="1" indent="2"/>
    </xf>
    <xf numFmtId="0" fontId="40" fillId="8" borderId="19" xfId="0" applyFont="1" applyFill="1" applyBorder="1" applyAlignment="1">
      <alignment horizontal="left" vertical="top" wrapText="1" indent="4"/>
    </xf>
    <xf numFmtId="0" fontId="40" fillId="8" borderId="20" xfId="0" applyFont="1" applyFill="1" applyBorder="1" applyAlignment="1">
      <alignment horizontal="left" vertical="top" wrapText="1" indent="4"/>
    </xf>
    <xf numFmtId="0" fontId="40" fillId="8" borderId="25" xfId="0" applyFont="1" applyFill="1" applyBorder="1" applyAlignment="1">
      <alignment horizontal="left" vertical="top" wrapText="1" indent="4"/>
    </xf>
    <xf numFmtId="0" fontId="40" fillId="8" borderId="26" xfId="0" applyFont="1" applyFill="1" applyBorder="1" applyAlignment="1">
      <alignment horizontal="left" vertical="top" wrapText="1" indent="4"/>
    </xf>
    <xf numFmtId="0" fontId="40" fillId="8" borderId="22" xfId="0" applyFont="1" applyFill="1" applyBorder="1" applyAlignment="1">
      <alignment horizontal="center" vertical="top" wrapText="1"/>
    </xf>
    <xf numFmtId="0" fontId="40" fillId="8" borderId="21" xfId="0" applyFont="1" applyFill="1" applyBorder="1" applyAlignment="1">
      <alignment horizontal="left" vertical="top" wrapText="1" indent="4"/>
    </xf>
    <xf numFmtId="0" fontId="40" fillId="8" borderId="23" xfId="0" applyFont="1" applyFill="1" applyBorder="1" applyAlignment="1">
      <alignment horizontal="left" vertical="top" wrapText="1" indent="4"/>
    </xf>
    <xf numFmtId="0" fontId="53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4" fontId="51" fillId="0" borderId="0" xfId="0" applyNumberFormat="1" applyFont="1" applyAlignment="1">
      <alignment horizontal="right" vertical="top" indent="3" shrinkToFit="1"/>
    </xf>
    <xf numFmtId="4" fontId="48" fillId="0" borderId="0" xfId="0" applyNumberFormat="1" applyFont="1" applyAlignment="1">
      <alignment horizontal="center" vertical="top" shrinkToFit="1"/>
    </xf>
    <xf numFmtId="4" fontId="42" fillId="0" borderId="0" xfId="0" applyNumberFormat="1" applyFont="1" applyAlignment="1">
      <alignment horizontal="center" vertical="top" shrinkToFit="1"/>
    </xf>
    <xf numFmtId="4" fontId="42" fillId="0" borderId="0" xfId="0" applyNumberFormat="1" applyFont="1" applyAlignment="1">
      <alignment horizontal="center" vertical="center" shrinkToFit="1"/>
    </xf>
    <xf numFmtId="0" fontId="41" fillId="8" borderId="19" xfId="0" applyFont="1" applyFill="1" applyBorder="1" applyAlignment="1">
      <alignment horizontal="left" vertical="top" wrapText="1" indent="2"/>
    </xf>
    <xf numFmtId="43" fontId="49" fillId="2" borderId="12" xfId="1" applyFont="1" applyFill="1" applyBorder="1" applyAlignment="1">
      <alignment horizontal="center" vertical="center" wrapText="1"/>
    </xf>
    <xf numFmtId="43" fontId="49" fillId="2" borderId="16" xfId="1" applyFont="1" applyFill="1" applyBorder="1" applyAlignment="1">
      <alignment horizontal="center" vertical="center" wrapText="1"/>
    </xf>
    <xf numFmtId="43" fontId="54" fillId="0" borderId="0" xfId="0" applyNumberFormat="1" applyFont="1"/>
    <xf numFmtId="43" fontId="16" fillId="0" borderId="0" xfId="0" applyNumberFormat="1" applyFont="1"/>
    <xf numFmtId="0" fontId="16" fillId="0" borderId="0" xfId="0" applyFont="1"/>
    <xf numFmtId="43" fontId="16" fillId="0" borderId="0" xfId="1" applyFont="1"/>
    <xf numFmtId="43" fontId="2" fillId="0" borderId="8" xfId="0" applyNumberFormat="1" applyFont="1" applyBorder="1"/>
    <xf numFmtId="43" fontId="2" fillId="0" borderId="0" xfId="1" applyFont="1"/>
    <xf numFmtId="4" fontId="16" fillId="0" borderId="7" xfId="0" applyNumberFormat="1" applyFont="1" applyBorder="1"/>
    <xf numFmtId="4" fontId="2" fillId="0" borderId="0" xfId="0" applyNumberFormat="1" applyFont="1"/>
    <xf numFmtId="43" fontId="2" fillId="0" borderId="8" xfId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3512003</xdr:colOff>
      <xdr:row>89</xdr:row>
      <xdr:rowOff>46308</xdr:rowOff>
    </xdr:from>
    <xdr:to>
      <xdr:col>2</xdr:col>
      <xdr:colOff>4457700</xdr:colOff>
      <xdr:row>93</xdr:row>
      <xdr:rowOff>130265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6003" y="18362883"/>
          <a:ext cx="945697" cy="874532"/>
        </a:xfrm>
        <a:prstGeom prst="rect">
          <a:avLst/>
        </a:prstGeom>
      </xdr:spPr>
    </xdr:pic>
    <xdr:clientData/>
  </xdr:twoCellAnchor>
  <xdr:twoCellAnchor editAs="oneCell">
    <xdr:from>
      <xdr:col>2</xdr:col>
      <xdr:colOff>5723808</xdr:colOff>
      <xdr:row>90</xdr:row>
      <xdr:rowOff>152400</xdr:rowOff>
    </xdr:from>
    <xdr:to>
      <xdr:col>3</xdr:col>
      <xdr:colOff>523875</xdr:colOff>
      <xdr:row>96</xdr:row>
      <xdr:rowOff>89807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808" y="18659475"/>
          <a:ext cx="1858092" cy="11375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771525</xdr:colOff>
      <xdr:row>1</xdr:row>
      <xdr:rowOff>1</xdr:rowOff>
    </xdr:from>
    <xdr:to>
      <xdr:col>4</xdr:col>
      <xdr:colOff>1038225</xdr:colOff>
      <xdr:row>7</xdr:row>
      <xdr:rowOff>127636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353550" y="190501"/>
          <a:ext cx="1438275" cy="15468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0</xdr:row>
      <xdr:rowOff>0</xdr:rowOff>
    </xdr:from>
    <xdr:to>
      <xdr:col>4</xdr:col>
      <xdr:colOff>1000125</xdr:colOff>
      <xdr:row>8</xdr:row>
      <xdr:rowOff>22860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201150" y="0"/>
          <a:ext cx="1743075" cy="18230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22225</xdr:colOff>
      <xdr:row>1</xdr:row>
      <xdr:rowOff>38100</xdr:rowOff>
    </xdr:from>
    <xdr:to>
      <xdr:col>6</xdr:col>
      <xdr:colOff>1708150</xdr:colOff>
      <xdr:row>7</xdr:row>
      <xdr:rowOff>184785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0EAEC3B4-CC6E-4AD2-912F-E5E81C704E7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1299825" y="228600"/>
          <a:ext cx="1685925" cy="14230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4114800</xdr:colOff>
      <xdr:row>0</xdr:row>
      <xdr:rowOff>180975</xdr:rowOff>
    </xdr:from>
    <xdr:to>
      <xdr:col>1</xdr:col>
      <xdr:colOff>5762626</xdr:colOff>
      <xdr:row>4</xdr:row>
      <xdr:rowOff>190500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48027C72-B29F-4FE7-BE56-B11680A297A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88" t="18716" r="8702" b="19253"/>
        <a:stretch/>
      </xdr:blipFill>
      <xdr:spPr bwMode="auto">
        <a:xfrm>
          <a:off x="4724400" y="180975"/>
          <a:ext cx="1647826" cy="1171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6"/>
  <sheetViews>
    <sheetView showGridLines="0" topLeftCell="B1" workbookViewId="0">
      <selection activeCell="B1" sqref="A1:XFD1048576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7.85546875" customWidth="1"/>
    <col min="6" max="6" width="18" bestFit="1" customWidth="1"/>
  </cols>
  <sheetData>
    <row r="3" spans="2:16" ht="28.5" customHeight="1" x14ac:dyDescent="0.25">
      <c r="C3" s="102"/>
      <c r="D3" s="103"/>
      <c r="E3" s="103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104" t="s">
        <v>0</v>
      </c>
      <c r="D4" s="105"/>
      <c r="E4" s="105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106" t="s">
        <v>102</v>
      </c>
      <c r="D5" s="107"/>
      <c r="E5" s="107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108" t="s">
        <v>1</v>
      </c>
      <c r="D6" s="109"/>
      <c r="E6" s="109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108" t="s">
        <v>2</v>
      </c>
      <c r="D7" s="109"/>
      <c r="E7" s="109"/>
      <c r="F7" s="5"/>
      <c r="G7" s="4"/>
      <c r="H7" s="4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111" t="s">
        <v>3</v>
      </c>
      <c r="D9" s="112" t="s">
        <v>4</v>
      </c>
      <c r="E9" s="112" t="s">
        <v>5</v>
      </c>
      <c r="F9" s="6"/>
    </row>
    <row r="10" spans="2:16" ht="23.25" customHeight="1" x14ac:dyDescent="0.25">
      <c r="C10" s="111"/>
      <c r="D10" s="113"/>
      <c r="E10" s="113"/>
      <c r="F10" s="6" t="s">
        <v>87</v>
      </c>
    </row>
    <row r="11" spans="2:16" x14ac:dyDescent="0.25">
      <c r="C11" s="7" t="s">
        <v>6</v>
      </c>
      <c r="D11" s="8"/>
      <c r="E11" s="8"/>
      <c r="F11" s="6"/>
    </row>
    <row r="12" spans="2:16" x14ac:dyDescent="0.25">
      <c r="C12" s="9" t="s">
        <v>7</v>
      </c>
      <c r="D12" s="10"/>
      <c r="F12" s="6"/>
    </row>
    <row r="13" spans="2:16" x14ac:dyDescent="0.25">
      <c r="C13" s="11" t="s">
        <v>8</v>
      </c>
      <c r="D13" s="30">
        <v>348093316</v>
      </c>
      <c r="E13" s="30">
        <v>348093316</v>
      </c>
      <c r="F13" s="31">
        <v>0</v>
      </c>
    </row>
    <row r="14" spans="2:16" x14ac:dyDescent="0.25">
      <c r="C14" s="11" t="s">
        <v>9</v>
      </c>
      <c r="D14" s="30">
        <v>81146013</v>
      </c>
      <c r="E14" s="22">
        <v>86329513</v>
      </c>
      <c r="F14" s="31">
        <f>+E14-D14</f>
        <v>5183500</v>
      </c>
    </row>
    <row r="15" spans="2:16" x14ac:dyDescent="0.25">
      <c r="C15" s="11" t="s">
        <v>10</v>
      </c>
      <c r="D15" s="30">
        <v>0</v>
      </c>
      <c r="E15" s="22">
        <v>0</v>
      </c>
      <c r="F15" s="31">
        <v>0</v>
      </c>
    </row>
    <row r="16" spans="2:16" x14ac:dyDescent="0.25">
      <c r="C16" s="11" t="s">
        <v>11</v>
      </c>
      <c r="D16" s="30">
        <v>1950000</v>
      </c>
      <c r="E16" s="30">
        <v>1950000</v>
      </c>
      <c r="F16" s="31">
        <v>0</v>
      </c>
    </row>
    <row r="17" spans="3:6" x14ac:dyDescent="0.25">
      <c r="C17" s="11" t="s">
        <v>12</v>
      </c>
      <c r="D17" s="30">
        <v>46021450</v>
      </c>
      <c r="E17" s="30">
        <v>46021450</v>
      </c>
      <c r="F17" s="31">
        <v>0</v>
      </c>
    </row>
    <row r="18" spans="3:6" x14ac:dyDescent="0.25">
      <c r="C18" s="9" t="s">
        <v>13</v>
      </c>
      <c r="D18" s="30" t="s">
        <v>83</v>
      </c>
      <c r="E18" s="22">
        <v>0</v>
      </c>
      <c r="F18" s="31">
        <v>0</v>
      </c>
    </row>
    <row r="19" spans="3:6" x14ac:dyDescent="0.25">
      <c r="C19" s="11" t="s">
        <v>14</v>
      </c>
      <c r="D19" s="30">
        <v>58415833</v>
      </c>
      <c r="E19" s="22">
        <v>58423333</v>
      </c>
      <c r="F19" s="31">
        <f>+E19-D19</f>
        <v>7500</v>
      </c>
    </row>
    <row r="20" spans="3:6" x14ac:dyDescent="0.25">
      <c r="C20" s="11" t="s">
        <v>15</v>
      </c>
      <c r="D20" s="30">
        <v>1578200</v>
      </c>
      <c r="E20" s="30">
        <v>1578200</v>
      </c>
      <c r="F20" s="31">
        <v>0</v>
      </c>
    </row>
    <row r="21" spans="3:6" x14ac:dyDescent="0.25">
      <c r="C21" s="11" t="s">
        <v>16</v>
      </c>
      <c r="D21" s="30">
        <v>3666592</v>
      </c>
      <c r="E21" s="30">
        <v>3666592</v>
      </c>
      <c r="F21" s="31">
        <v>0</v>
      </c>
    </row>
    <row r="22" spans="3:6" x14ac:dyDescent="0.25">
      <c r="C22" s="11" t="s">
        <v>17</v>
      </c>
      <c r="D22" s="30">
        <v>1601312</v>
      </c>
      <c r="E22" s="22">
        <v>1658312</v>
      </c>
      <c r="F22" s="31">
        <f>+E22-D22</f>
        <v>57000</v>
      </c>
    </row>
    <row r="23" spans="3:6" x14ac:dyDescent="0.25">
      <c r="C23" s="11" t="s">
        <v>18</v>
      </c>
      <c r="D23" s="30">
        <v>96321286</v>
      </c>
      <c r="E23" s="22">
        <v>189584384</v>
      </c>
      <c r="F23" s="31">
        <f>+E23-D23</f>
        <v>93263098</v>
      </c>
    </row>
    <row r="24" spans="3:6" x14ac:dyDescent="0.25">
      <c r="C24" s="11" t="s">
        <v>19</v>
      </c>
      <c r="D24" s="30">
        <v>2908894</v>
      </c>
      <c r="E24" s="30">
        <v>2908894</v>
      </c>
      <c r="F24" s="31">
        <v>0</v>
      </c>
    </row>
    <row r="25" spans="3:6" x14ac:dyDescent="0.25">
      <c r="C25" s="11" t="s">
        <v>20</v>
      </c>
      <c r="D25" s="30">
        <v>19678369</v>
      </c>
      <c r="E25" s="22">
        <v>63661498.960000001</v>
      </c>
      <c r="F25" s="31">
        <f>+E25-D25</f>
        <v>43983129.960000001</v>
      </c>
    </row>
    <row r="26" spans="3:6" x14ac:dyDescent="0.25">
      <c r="C26" s="11" t="s">
        <v>21</v>
      </c>
      <c r="D26" s="30">
        <v>39820045</v>
      </c>
      <c r="E26" s="27">
        <v>71192335.700000003</v>
      </c>
      <c r="F26" s="31">
        <f>+E26-D26</f>
        <v>31372290.700000003</v>
      </c>
    </row>
    <row r="27" spans="3:6" x14ac:dyDescent="0.25">
      <c r="C27" s="11" t="s">
        <v>22</v>
      </c>
      <c r="D27" s="30">
        <v>13650108</v>
      </c>
      <c r="E27" s="27">
        <v>35406255.450000003</v>
      </c>
      <c r="F27" s="31">
        <f>+E27-D27</f>
        <v>21756147.450000003</v>
      </c>
    </row>
    <row r="28" spans="3:6" x14ac:dyDescent="0.25">
      <c r="C28" s="9" t="s">
        <v>23</v>
      </c>
      <c r="D28" s="30" t="s">
        <v>83</v>
      </c>
      <c r="E28" s="22">
        <v>0</v>
      </c>
      <c r="F28" s="31">
        <v>0</v>
      </c>
    </row>
    <row r="29" spans="3:6" x14ac:dyDescent="0.25">
      <c r="C29" s="11" t="s">
        <v>24</v>
      </c>
      <c r="D29" s="30">
        <v>1204536</v>
      </c>
      <c r="E29" s="27">
        <v>2127455.02</v>
      </c>
      <c r="F29" s="31">
        <f>+E29-D29</f>
        <v>922919.02</v>
      </c>
    </row>
    <row r="30" spans="3:6" x14ac:dyDescent="0.25">
      <c r="C30" s="11" t="s">
        <v>25</v>
      </c>
      <c r="D30" s="30">
        <v>1225800</v>
      </c>
      <c r="E30" s="30">
        <v>1225800</v>
      </c>
      <c r="F30" s="31">
        <v>0</v>
      </c>
    </row>
    <row r="31" spans="3:6" x14ac:dyDescent="0.25">
      <c r="C31" s="11" t="s">
        <v>26</v>
      </c>
      <c r="D31" s="30">
        <v>1499945</v>
      </c>
      <c r="E31" s="27">
        <v>1975726.25</v>
      </c>
      <c r="F31" s="31">
        <f>+E31-D31</f>
        <v>475781.25</v>
      </c>
    </row>
    <row r="32" spans="3:6" x14ac:dyDescent="0.25">
      <c r="C32" s="11" t="s">
        <v>27</v>
      </c>
      <c r="D32" s="30">
        <v>164136</v>
      </c>
      <c r="E32" s="27">
        <v>337716.6</v>
      </c>
      <c r="F32" s="31">
        <f>+E32-D32</f>
        <v>173580.59999999998</v>
      </c>
    </row>
    <row r="33" spans="3:6" x14ac:dyDescent="0.25">
      <c r="C33" s="11" t="s">
        <v>28</v>
      </c>
      <c r="D33" s="30">
        <v>159950</v>
      </c>
      <c r="E33" s="27">
        <v>172085</v>
      </c>
      <c r="F33" s="31">
        <f>+E33-D33</f>
        <v>12135</v>
      </c>
    </row>
    <row r="34" spans="3:6" x14ac:dyDescent="0.25">
      <c r="C34" s="11" t="s">
        <v>29</v>
      </c>
      <c r="D34" s="30">
        <v>143778</v>
      </c>
      <c r="E34" s="27">
        <v>468778</v>
      </c>
      <c r="F34" s="31">
        <f>+E34-D34</f>
        <v>325000</v>
      </c>
    </row>
    <row r="35" spans="3:6" x14ac:dyDescent="0.25">
      <c r="C35" s="11" t="s">
        <v>30</v>
      </c>
      <c r="D35" s="30">
        <v>4009640</v>
      </c>
      <c r="E35" s="27">
        <v>6131048</v>
      </c>
      <c r="F35" s="31">
        <f>+E35-D35</f>
        <v>2121408</v>
      </c>
    </row>
    <row r="36" spans="3:6" x14ac:dyDescent="0.25">
      <c r="C36" s="11" t="s">
        <v>31</v>
      </c>
      <c r="D36" s="30">
        <v>0</v>
      </c>
      <c r="E36" s="22">
        <v>0</v>
      </c>
      <c r="F36" s="31">
        <v>0</v>
      </c>
    </row>
    <row r="37" spans="3:6" x14ac:dyDescent="0.25">
      <c r="C37" s="11" t="s">
        <v>32</v>
      </c>
      <c r="D37" s="30">
        <v>5829369</v>
      </c>
      <c r="E37" s="27">
        <v>17261100.18</v>
      </c>
      <c r="F37" s="31">
        <f>+E37-D37</f>
        <v>11431731.18</v>
      </c>
    </row>
    <row r="38" spans="3:6" x14ac:dyDescent="0.25">
      <c r="C38" s="9" t="s">
        <v>33</v>
      </c>
      <c r="D38" s="30">
        <v>0</v>
      </c>
      <c r="E38" s="22">
        <v>0</v>
      </c>
      <c r="F38" s="31">
        <v>0</v>
      </c>
    </row>
    <row r="39" spans="3:6" x14ac:dyDescent="0.25">
      <c r="C39" s="11" t="s">
        <v>34</v>
      </c>
      <c r="D39" s="30">
        <v>100000</v>
      </c>
      <c r="E39" s="30">
        <v>100000</v>
      </c>
      <c r="F39" s="31">
        <v>0</v>
      </c>
    </row>
    <row r="40" spans="3:6" x14ac:dyDescent="0.25">
      <c r="C40" s="11" t="s">
        <v>35</v>
      </c>
      <c r="D40" s="30">
        <v>18696053152</v>
      </c>
      <c r="E40" s="30">
        <v>18696053152</v>
      </c>
      <c r="F40" s="31">
        <v>0</v>
      </c>
    </row>
    <row r="41" spans="3:6" x14ac:dyDescent="0.25">
      <c r="C41" s="11" t="s">
        <v>36</v>
      </c>
      <c r="D41" s="30">
        <v>0</v>
      </c>
      <c r="E41" s="22">
        <v>0</v>
      </c>
      <c r="F41" s="31">
        <f t="shared" ref="F41:F77" si="0">+D41-E41</f>
        <v>0</v>
      </c>
    </row>
    <row r="42" spans="3:6" x14ac:dyDescent="0.25">
      <c r="C42" s="11" t="s">
        <v>37</v>
      </c>
      <c r="D42" s="30">
        <v>0</v>
      </c>
      <c r="E42" s="22">
        <v>0</v>
      </c>
      <c r="F42" s="31">
        <f t="shared" si="0"/>
        <v>0</v>
      </c>
    </row>
    <row r="43" spans="3:6" x14ac:dyDescent="0.25">
      <c r="C43" s="11" t="s">
        <v>38</v>
      </c>
      <c r="D43" s="30">
        <v>0</v>
      </c>
      <c r="E43" s="22">
        <v>0</v>
      </c>
      <c r="F43" s="31">
        <f t="shared" si="0"/>
        <v>0</v>
      </c>
    </row>
    <row r="44" spans="3:6" x14ac:dyDescent="0.25">
      <c r="C44" s="11" t="s">
        <v>39</v>
      </c>
      <c r="D44" s="30">
        <v>0</v>
      </c>
      <c r="E44" s="22">
        <v>0</v>
      </c>
      <c r="F44" s="31">
        <f t="shared" si="0"/>
        <v>0</v>
      </c>
    </row>
    <row r="45" spans="3:6" x14ac:dyDescent="0.25">
      <c r="C45" s="11" t="s">
        <v>40</v>
      </c>
      <c r="D45" s="30">
        <v>0</v>
      </c>
      <c r="E45" s="22">
        <v>0</v>
      </c>
      <c r="F45" s="31">
        <f t="shared" si="0"/>
        <v>0</v>
      </c>
    </row>
    <row r="46" spans="3:6" x14ac:dyDescent="0.25">
      <c r="C46" s="11" t="s">
        <v>41</v>
      </c>
      <c r="D46" s="30">
        <v>0</v>
      </c>
      <c r="E46" s="22">
        <v>0</v>
      </c>
      <c r="F46" s="31">
        <f t="shared" si="0"/>
        <v>0</v>
      </c>
    </row>
    <row r="47" spans="3:6" x14ac:dyDescent="0.25">
      <c r="C47" s="9" t="s">
        <v>42</v>
      </c>
      <c r="D47" s="30">
        <v>0</v>
      </c>
      <c r="E47" s="22">
        <v>0</v>
      </c>
      <c r="F47" s="31">
        <f t="shared" si="0"/>
        <v>0</v>
      </c>
    </row>
    <row r="48" spans="3:6" x14ac:dyDescent="0.25">
      <c r="C48" s="11" t="s">
        <v>43</v>
      </c>
      <c r="D48" s="30">
        <v>0</v>
      </c>
      <c r="E48" s="22">
        <v>0</v>
      </c>
      <c r="F48" s="31">
        <f t="shared" si="0"/>
        <v>0</v>
      </c>
    </row>
    <row r="49" spans="3:6" x14ac:dyDescent="0.25">
      <c r="C49" s="11" t="s">
        <v>44</v>
      </c>
      <c r="D49" s="30">
        <v>0</v>
      </c>
      <c r="E49" s="22">
        <v>0</v>
      </c>
      <c r="F49" s="31">
        <f t="shared" si="0"/>
        <v>0</v>
      </c>
    </row>
    <row r="50" spans="3:6" x14ac:dyDescent="0.25">
      <c r="C50" s="11" t="s">
        <v>45</v>
      </c>
      <c r="D50" s="30">
        <v>0</v>
      </c>
      <c r="E50" s="22">
        <v>0</v>
      </c>
      <c r="F50" s="31">
        <f t="shared" si="0"/>
        <v>0</v>
      </c>
    </row>
    <row r="51" spans="3:6" x14ac:dyDescent="0.25">
      <c r="C51" s="11" t="s">
        <v>46</v>
      </c>
      <c r="D51" s="30">
        <v>0</v>
      </c>
      <c r="E51" s="22">
        <v>0</v>
      </c>
      <c r="F51" s="31">
        <f t="shared" si="0"/>
        <v>0</v>
      </c>
    </row>
    <row r="52" spans="3:6" x14ac:dyDescent="0.25">
      <c r="C52" s="11" t="s">
        <v>47</v>
      </c>
      <c r="D52" s="30">
        <v>0</v>
      </c>
      <c r="E52" s="22">
        <v>0</v>
      </c>
      <c r="F52" s="31">
        <f t="shared" si="0"/>
        <v>0</v>
      </c>
    </row>
    <row r="53" spans="3:6" x14ac:dyDescent="0.25">
      <c r="C53" s="11" t="s">
        <v>48</v>
      </c>
      <c r="D53" s="30">
        <v>0</v>
      </c>
      <c r="E53" s="22">
        <v>0</v>
      </c>
      <c r="F53" s="31">
        <f t="shared" si="0"/>
        <v>0</v>
      </c>
    </row>
    <row r="54" spans="3:6" x14ac:dyDescent="0.25">
      <c r="C54" s="9" t="s">
        <v>49</v>
      </c>
      <c r="D54" s="30" t="s">
        <v>83</v>
      </c>
      <c r="E54" s="22">
        <v>0</v>
      </c>
      <c r="F54" s="31">
        <v>0</v>
      </c>
    </row>
    <row r="55" spans="3:6" x14ac:dyDescent="0.25">
      <c r="C55" s="11" t="s">
        <v>50</v>
      </c>
      <c r="D55" s="30">
        <v>6586432</v>
      </c>
      <c r="E55" s="27">
        <v>38286004.149999999</v>
      </c>
      <c r="F55" s="31">
        <f t="shared" ref="F55:F60" si="1">+E55-D55</f>
        <v>31699572.149999999</v>
      </c>
    </row>
    <row r="56" spans="3:6" x14ac:dyDescent="0.25">
      <c r="C56" s="11" t="s">
        <v>51</v>
      </c>
      <c r="D56" s="30">
        <v>0</v>
      </c>
      <c r="E56" s="27">
        <v>2150859.66</v>
      </c>
      <c r="F56" s="31">
        <f t="shared" si="1"/>
        <v>2150859.66</v>
      </c>
    </row>
    <row r="57" spans="3:6" x14ac:dyDescent="0.25">
      <c r="C57" s="11" t="s">
        <v>52</v>
      </c>
      <c r="D57" s="30">
        <v>0</v>
      </c>
      <c r="E57" s="27">
        <v>336294</v>
      </c>
      <c r="F57" s="31">
        <f t="shared" si="1"/>
        <v>336294</v>
      </c>
    </row>
    <row r="58" spans="3:6" x14ac:dyDescent="0.25">
      <c r="C58" s="11" t="s">
        <v>53</v>
      </c>
      <c r="D58" s="30">
        <v>0</v>
      </c>
      <c r="E58" s="27">
        <v>2714000</v>
      </c>
      <c r="F58" s="31">
        <f t="shared" si="1"/>
        <v>2714000</v>
      </c>
    </row>
    <row r="59" spans="3:6" x14ac:dyDescent="0.25">
      <c r="C59" s="11" t="s">
        <v>54</v>
      </c>
      <c r="D59" s="30">
        <v>10616996</v>
      </c>
      <c r="E59" s="27">
        <v>69838688.629999995</v>
      </c>
      <c r="F59" s="31">
        <f t="shared" si="1"/>
        <v>59221692.629999995</v>
      </c>
    </row>
    <row r="60" spans="3:6" x14ac:dyDescent="0.25">
      <c r="C60" s="11" t="s">
        <v>55</v>
      </c>
      <c r="D60" s="30">
        <v>0</v>
      </c>
      <c r="E60" s="27">
        <v>614705.96</v>
      </c>
      <c r="F60" s="31">
        <f t="shared" si="1"/>
        <v>614705.96</v>
      </c>
    </row>
    <row r="61" spans="3:6" x14ac:dyDescent="0.25">
      <c r="C61" s="11" t="s">
        <v>56</v>
      </c>
      <c r="D61" s="30">
        <v>0</v>
      </c>
      <c r="E61" s="22">
        <v>0</v>
      </c>
      <c r="F61" s="31">
        <v>0</v>
      </c>
    </row>
    <row r="62" spans="3:6" x14ac:dyDescent="0.25">
      <c r="C62" s="11" t="s">
        <v>57</v>
      </c>
      <c r="D62" s="30">
        <v>0</v>
      </c>
      <c r="E62" s="27">
        <v>13550000</v>
      </c>
      <c r="F62" s="31">
        <f>+E62-D62</f>
        <v>13550000</v>
      </c>
    </row>
    <row r="63" spans="3:6" x14ac:dyDescent="0.25">
      <c r="C63" s="11" t="s">
        <v>58</v>
      </c>
      <c r="D63" s="30">
        <v>0</v>
      </c>
      <c r="E63" s="22">
        <v>0</v>
      </c>
      <c r="F63" s="31">
        <f t="shared" si="0"/>
        <v>0</v>
      </c>
    </row>
    <row r="64" spans="3:6" x14ac:dyDescent="0.25">
      <c r="C64" s="9" t="s">
        <v>59</v>
      </c>
      <c r="D64" s="30">
        <v>0</v>
      </c>
      <c r="E64" s="22">
        <v>0</v>
      </c>
      <c r="F64" s="31">
        <v>0</v>
      </c>
    </row>
    <row r="65" spans="3:6" x14ac:dyDescent="0.25">
      <c r="C65" s="11" t="s">
        <v>60</v>
      </c>
      <c r="D65" s="30">
        <v>0</v>
      </c>
      <c r="E65" s="27">
        <v>11872104</v>
      </c>
      <c r="F65" s="31">
        <f>+E65-D65</f>
        <v>11872104</v>
      </c>
    </row>
    <row r="66" spans="3:6" x14ac:dyDescent="0.25">
      <c r="C66" s="11" t="s">
        <v>61</v>
      </c>
      <c r="D66" s="30">
        <v>0</v>
      </c>
      <c r="E66" s="22">
        <v>0</v>
      </c>
      <c r="F66" s="31">
        <f t="shared" si="0"/>
        <v>0</v>
      </c>
    </row>
    <row r="67" spans="3:6" x14ac:dyDescent="0.25">
      <c r="C67" s="11" t="s">
        <v>62</v>
      </c>
      <c r="D67" s="30">
        <v>0</v>
      </c>
      <c r="E67" s="22">
        <v>0</v>
      </c>
      <c r="F67" s="31">
        <f t="shared" si="0"/>
        <v>0</v>
      </c>
    </row>
    <row r="68" spans="3:6" x14ac:dyDescent="0.25">
      <c r="C68" s="11" t="s">
        <v>63</v>
      </c>
      <c r="D68" s="30">
        <v>0</v>
      </c>
      <c r="E68" s="22">
        <v>0</v>
      </c>
      <c r="F68" s="31">
        <f t="shared" si="0"/>
        <v>0</v>
      </c>
    </row>
    <row r="69" spans="3:6" x14ac:dyDescent="0.25">
      <c r="C69" s="9" t="s">
        <v>64</v>
      </c>
      <c r="D69" s="30">
        <v>0</v>
      </c>
      <c r="E69" s="22">
        <v>0</v>
      </c>
      <c r="F69" s="31">
        <f t="shared" si="0"/>
        <v>0</v>
      </c>
    </row>
    <row r="70" spans="3:6" x14ac:dyDescent="0.25">
      <c r="C70" s="11" t="s">
        <v>65</v>
      </c>
      <c r="D70" s="30">
        <v>0</v>
      </c>
      <c r="E70" s="22">
        <v>0</v>
      </c>
      <c r="F70" s="31">
        <f t="shared" si="0"/>
        <v>0</v>
      </c>
    </row>
    <row r="71" spans="3:6" x14ac:dyDescent="0.25">
      <c r="C71" s="11" t="s">
        <v>66</v>
      </c>
      <c r="D71" s="30">
        <v>0</v>
      </c>
      <c r="E71" s="22">
        <v>0</v>
      </c>
      <c r="F71" s="31">
        <f t="shared" si="0"/>
        <v>0</v>
      </c>
    </row>
    <row r="72" spans="3:6" x14ac:dyDescent="0.25">
      <c r="C72" s="9" t="s">
        <v>67</v>
      </c>
      <c r="D72" s="30">
        <v>0</v>
      </c>
      <c r="E72" s="22">
        <v>0</v>
      </c>
      <c r="F72" s="31">
        <f t="shared" si="0"/>
        <v>0</v>
      </c>
    </row>
    <row r="73" spans="3:6" x14ac:dyDescent="0.25">
      <c r="C73" s="11" t="s">
        <v>68</v>
      </c>
      <c r="D73" s="30">
        <v>0</v>
      </c>
      <c r="E73" s="22">
        <v>0</v>
      </c>
      <c r="F73" s="31">
        <f t="shared" si="0"/>
        <v>0</v>
      </c>
    </row>
    <row r="74" spans="3:6" x14ac:dyDescent="0.25">
      <c r="C74" s="11" t="s">
        <v>69</v>
      </c>
      <c r="D74" s="30">
        <v>0</v>
      </c>
      <c r="E74" s="22">
        <v>0</v>
      </c>
      <c r="F74" s="31">
        <f t="shared" si="0"/>
        <v>0</v>
      </c>
    </row>
    <row r="75" spans="3:6" x14ac:dyDescent="0.25">
      <c r="C75" s="11" t="s">
        <v>70</v>
      </c>
      <c r="D75" s="30">
        <v>0</v>
      </c>
      <c r="E75" s="22">
        <v>0</v>
      </c>
      <c r="F75" s="31">
        <f t="shared" si="0"/>
        <v>0</v>
      </c>
    </row>
    <row r="76" spans="3:6" x14ac:dyDescent="0.25">
      <c r="C76" s="7" t="s">
        <v>71</v>
      </c>
      <c r="D76" s="30">
        <v>0</v>
      </c>
      <c r="E76" s="22">
        <v>0</v>
      </c>
      <c r="F76" s="31">
        <f t="shared" si="0"/>
        <v>0</v>
      </c>
    </row>
    <row r="77" spans="3:6" x14ac:dyDescent="0.25">
      <c r="C77" s="9" t="s">
        <v>72</v>
      </c>
      <c r="D77" s="30">
        <v>0</v>
      </c>
      <c r="E77" s="22">
        <v>0</v>
      </c>
      <c r="F77" s="31">
        <f t="shared" si="0"/>
        <v>0</v>
      </c>
    </row>
    <row r="78" spans="3:6" x14ac:dyDescent="0.25">
      <c r="C78" s="11" t="s">
        <v>73</v>
      </c>
      <c r="D78" s="30">
        <v>0</v>
      </c>
      <c r="E78" s="22">
        <v>0</v>
      </c>
      <c r="F78" s="31">
        <f t="shared" ref="F78:F84" si="2">+D78-E78</f>
        <v>0</v>
      </c>
    </row>
    <row r="79" spans="3:6" x14ac:dyDescent="0.25">
      <c r="C79" s="11" t="s">
        <v>74</v>
      </c>
      <c r="D79" s="30">
        <v>0</v>
      </c>
      <c r="E79" s="22">
        <v>0</v>
      </c>
      <c r="F79" s="31">
        <f t="shared" si="2"/>
        <v>0</v>
      </c>
    </row>
    <row r="80" spans="3:6" x14ac:dyDescent="0.25">
      <c r="C80" s="9" t="s">
        <v>75</v>
      </c>
      <c r="D80" s="30">
        <v>0</v>
      </c>
      <c r="E80" s="22">
        <v>0</v>
      </c>
      <c r="F80" s="31">
        <f t="shared" si="2"/>
        <v>0</v>
      </c>
    </row>
    <row r="81" spans="1:10" x14ac:dyDescent="0.25">
      <c r="C81" s="11" t="s">
        <v>76</v>
      </c>
      <c r="D81" s="30">
        <v>0</v>
      </c>
      <c r="E81" s="22">
        <v>0</v>
      </c>
      <c r="F81" s="31">
        <f t="shared" si="2"/>
        <v>0</v>
      </c>
    </row>
    <row r="82" spans="1:10" x14ac:dyDescent="0.25">
      <c r="C82" s="11" t="s">
        <v>77</v>
      </c>
      <c r="D82" s="30">
        <v>0</v>
      </c>
      <c r="E82" s="22">
        <v>0</v>
      </c>
      <c r="F82" s="31">
        <f t="shared" si="2"/>
        <v>0</v>
      </c>
    </row>
    <row r="83" spans="1:10" x14ac:dyDescent="0.25">
      <c r="C83" s="9" t="s">
        <v>78</v>
      </c>
      <c r="D83" s="30">
        <v>0</v>
      </c>
      <c r="E83" s="22">
        <v>0</v>
      </c>
      <c r="F83" s="31">
        <f t="shared" si="2"/>
        <v>0</v>
      </c>
    </row>
    <row r="84" spans="1:10" x14ac:dyDescent="0.25">
      <c r="C84" s="11" t="s">
        <v>79</v>
      </c>
      <c r="D84" s="30">
        <v>0</v>
      </c>
      <c r="E84" s="22">
        <v>0</v>
      </c>
      <c r="F84" s="31">
        <f t="shared" si="2"/>
        <v>0</v>
      </c>
    </row>
    <row r="85" spans="1:10" ht="15.75" thickBot="1" x14ac:dyDescent="0.3">
      <c r="C85" s="12" t="s">
        <v>80</v>
      </c>
      <c r="D85" s="16">
        <f>SUM(D13:D84)</f>
        <v>19442445152</v>
      </c>
      <c r="E85" s="16">
        <f>SUM(E13:E84)</f>
        <v>19775689601.560001</v>
      </c>
      <c r="F85" s="16">
        <f>SUM(F13:F84)</f>
        <v>333244449.56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E87" s="17" t="s">
        <v>83</v>
      </c>
    </row>
    <row r="88" spans="1:10" ht="33.75" customHeight="1" thickBot="1" x14ac:dyDescent="0.3">
      <c r="C88" s="14" t="s">
        <v>86</v>
      </c>
    </row>
    <row r="89" spans="1:10" ht="60.75" thickBot="1" x14ac:dyDescent="0.3">
      <c r="C89" s="15" t="s">
        <v>82</v>
      </c>
      <c r="F89" s="17"/>
    </row>
    <row r="90" spans="1:10" x14ac:dyDescent="0.25">
      <c r="E90" s="17"/>
      <c r="F90" s="17"/>
    </row>
    <row r="91" spans="1:10" ht="15.75" x14ac:dyDescent="0.25">
      <c r="B91" s="18"/>
      <c r="C91" s="18"/>
      <c r="D91" s="18"/>
      <c r="E91" s="23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18"/>
      <c r="E92" s="1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18"/>
      <c r="E93" s="1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18"/>
      <c r="E94" s="18"/>
      <c r="F94" s="18"/>
      <c r="G94" s="19"/>
      <c r="H94" s="19"/>
      <c r="I94" s="19"/>
      <c r="J94" s="19"/>
    </row>
    <row r="95" spans="1:10" ht="15.75" x14ac:dyDescent="0.25">
      <c r="C95" s="110" t="s">
        <v>84</v>
      </c>
      <c r="D95" s="110"/>
      <c r="E95" s="18"/>
      <c r="F95" s="18"/>
      <c r="G95" s="19"/>
      <c r="H95" s="19"/>
      <c r="I95" s="19"/>
      <c r="J95" s="19"/>
    </row>
    <row r="96" spans="1:10" ht="15.75" x14ac:dyDescent="0.25">
      <c r="C96" s="110" t="s">
        <v>85</v>
      </c>
      <c r="D96" s="110"/>
      <c r="E96" s="18"/>
      <c r="F96" s="18"/>
      <c r="G96" s="19"/>
      <c r="H96" s="19"/>
      <c r="I96" s="19"/>
      <c r="J96" s="19"/>
    </row>
  </sheetData>
  <mergeCells count="10">
    <mergeCell ref="C95:D95"/>
    <mergeCell ref="C96:D96"/>
    <mergeCell ref="C9:C10"/>
    <mergeCell ref="D9:D10"/>
    <mergeCell ref="E9:E10"/>
    <mergeCell ref="C3:E3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96"/>
  <sheetViews>
    <sheetView workbookViewId="0">
      <selection activeCell="C4" sqref="C4:E8"/>
    </sheetView>
  </sheetViews>
  <sheetFormatPr defaultColWidth="11.42578125" defaultRowHeight="15" x14ac:dyDescent="0.25"/>
  <cols>
    <col min="3" max="3" width="89.42578125" customWidth="1"/>
    <col min="4" max="4" width="20.42578125" style="35" customWidth="1"/>
    <col min="5" max="5" width="20.5703125" style="35" customWidth="1"/>
    <col min="6" max="6" width="18" hidden="1" customWidth="1"/>
    <col min="7" max="7" width="20.5703125" hidden="1" customWidth="1"/>
    <col min="8" max="8" width="16.85546875" hidden="1" customWidth="1"/>
    <col min="9" max="9" width="15.7109375" hidden="1" customWidth="1"/>
  </cols>
  <sheetData>
    <row r="3" spans="2:16" ht="28.5" customHeight="1" x14ac:dyDescent="0.25">
      <c r="C3" s="102"/>
      <c r="D3" s="103"/>
      <c r="E3" s="103"/>
      <c r="F3" s="44"/>
      <c r="G3" s="44"/>
      <c r="H3" s="44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104" t="s">
        <v>0</v>
      </c>
      <c r="D4" s="105"/>
      <c r="E4" s="105"/>
      <c r="F4" s="45"/>
      <c r="G4" s="45"/>
      <c r="H4" s="45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106" t="s">
        <v>104</v>
      </c>
      <c r="D5" s="107"/>
      <c r="E5" s="107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108" t="s">
        <v>1</v>
      </c>
      <c r="D6" s="109"/>
      <c r="E6" s="109"/>
      <c r="F6" s="46"/>
      <c r="G6" s="46"/>
      <c r="H6" s="46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108" t="s">
        <v>2</v>
      </c>
      <c r="D7" s="109"/>
      <c r="E7" s="109"/>
      <c r="F7" s="47"/>
      <c r="G7" s="46"/>
      <c r="H7" s="46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111" t="s">
        <v>3</v>
      </c>
      <c r="D9" s="114" t="s">
        <v>4</v>
      </c>
      <c r="E9" s="114" t="s">
        <v>5</v>
      </c>
      <c r="F9" s="6"/>
    </row>
    <row r="10" spans="2:16" ht="23.25" customHeight="1" x14ac:dyDescent="0.25">
      <c r="C10" s="111"/>
      <c r="D10" s="115"/>
      <c r="E10" s="115"/>
      <c r="F10" s="6" t="s">
        <v>103</v>
      </c>
    </row>
    <row r="11" spans="2:16" x14ac:dyDescent="0.25">
      <c r="C11" s="7" t="s">
        <v>6</v>
      </c>
      <c r="D11" s="33"/>
      <c r="E11" s="33"/>
      <c r="F11" s="6"/>
    </row>
    <row r="12" spans="2:16" x14ac:dyDescent="0.25">
      <c r="C12" s="9" t="s">
        <v>7</v>
      </c>
      <c r="D12" s="34"/>
      <c r="F12" s="6"/>
    </row>
    <row r="13" spans="2:16" ht="17.25" thickBot="1" x14ac:dyDescent="0.35">
      <c r="C13" s="11" t="s">
        <v>8</v>
      </c>
      <c r="D13" s="48">
        <v>467401001</v>
      </c>
      <c r="E13" s="48">
        <v>0</v>
      </c>
      <c r="F13" s="31">
        <v>0</v>
      </c>
      <c r="G13" s="17">
        <f>SUM(D13:D17)</f>
        <v>598133117</v>
      </c>
      <c r="H13" s="17">
        <f>SUM(E13:E17)</f>
        <v>0</v>
      </c>
      <c r="I13" s="40">
        <v>482254279</v>
      </c>
    </row>
    <row r="14" spans="2:16" ht="16.5" x14ac:dyDescent="0.3">
      <c r="C14" s="11" t="s">
        <v>9</v>
      </c>
      <c r="D14" s="48">
        <v>67960888</v>
      </c>
      <c r="E14" s="48">
        <v>0</v>
      </c>
      <c r="F14" s="31">
        <f>+E14-D14</f>
        <v>-67960888</v>
      </c>
    </row>
    <row r="15" spans="2:16" ht="16.5" x14ac:dyDescent="0.3">
      <c r="C15" s="11" t="s">
        <v>10</v>
      </c>
      <c r="D15" s="48"/>
      <c r="E15" s="48"/>
      <c r="F15" s="31">
        <v>0</v>
      </c>
    </row>
    <row r="16" spans="2:16" ht="16.5" x14ac:dyDescent="0.3">
      <c r="C16" s="11" t="s">
        <v>11</v>
      </c>
      <c r="D16" s="48"/>
      <c r="E16" s="48"/>
      <c r="F16" s="31">
        <v>0</v>
      </c>
    </row>
    <row r="17" spans="3:8" ht="16.5" x14ac:dyDescent="0.3">
      <c r="C17" s="11" t="s">
        <v>12</v>
      </c>
      <c r="D17" s="48">
        <v>62771228</v>
      </c>
      <c r="E17" s="48">
        <v>0</v>
      </c>
      <c r="F17" s="31">
        <v>0</v>
      </c>
    </row>
    <row r="18" spans="3:8" ht="16.5" x14ac:dyDescent="0.3">
      <c r="C18" s="9" t="s">
        <v>13</v>
      </c>
      <c r="D18" s="48"/>
      <c r="E18" s="48"/>
      <c r="F18" s="31">
        <v>0</v>
      </c>
      <c r="G18" s="17">
        <f>SUM(D19:D27)</f>
        <v>200380303.44</v>
      </c>
      <c r="H18" s="17">
        <f>SUM(E19:E27)</f>
        <v>0</v>
      </c>
    </row>
    <row r="19" spans="3:8" ht="16.5" x14ac:dyDescent="0.3">
      <c r="C19" s="11" t="s">
        <v>14</v>
      </c>
      <c r="D19" s="48">
        <v>56028088</v>
      </c>
      <c r="E19" s="48">
        <v>0</v>
      </c>
      <c r="F19" s="31">
        <f>+E19-D19</f>
        <v>-56028088</v>
      </c>
    </row>
    <row r="20" spans="3:8" ht="16.5" x14ac:dyDescent="0.3">
      <c r="C20" s="11" t="s">
        <v>15</v>
      </c>
      <c r="D20" s="48">
        <v>1268800</v>
      </c>
      <c r="E20" s="48">
        <v>0</v>
      </c>
      <c r="F20" s="31">
        <v>0</v>
      </c>
    </row>
    <row r="21" spans="3:8" ht="16.5" x14ac:dyDescent="0.3">
      <c r="C21" s="11" t="s">
        <v>16</v>
      </c>
      <c r="D21" s="48">
        <v>1311081</v>
      </c>
      <c r="E21" s="48">
        <v>0</v>
      </c>
      <c r="F21" s="31">
        <v>0</v>
      </c>
    </row>
    <row r="22" spans="3:8" ht="16.5" x14ac:dyDescent="0.3">
      <c r="C22" s="11" t="s">
        <v>17</v>
      </c>
      <c r="D22" s="48">
        <v>1505000</v>
      </c>
      <c r="E22" s="48">
        <v>0</v>
      </c>
      <c r="F22" s="31">
        <f>+E22-D22</f>
        <v>-1505000</v>
      </c>
    </row>
    <row r="23" spans="3:8" ht="16.5" x14ac:dyDescent="0.3">
      <c r="C23" s="11" t="s">
        <v>18</v>
      </c>
      <c r="D23" s="48">
        <v>86074608</v>
      </c>
      <c r="E23" s="48">
        <v>0</v>
      </c>
      <c r="F23" s="31">
        <f>+E23-D23</f>
        <v>-86074608</v>
      </c>
    </row>
    <row r="24" spans="3:8" ht="16.5" x14ac:dyDescent="0.3">
      <c r="C24" s="11" t="s">
        <v>19</v>
      </c>
      <c r="D24" s="48">
        <v>10462534</v>
      </c>
      <c r="E24" s="48">
        <v>0</v>
      </c>
      <c r="F24" s="31">
        <v>0</v>
      </c>
    </row>
    <row r="25" spans="3:8" ht="16.5" x14ac:dyDescent="0.3">
      <c r="C25" s="11" t="s">
        <v>20</v>
      </c>
      <c r="D25" s="48">
        <v>10457491</v>
      </c>
      <c r="E25" s="48">
        <v>0</v>
      </c>
      <c r="F25" s="31">
        <f>+E25-D25</f>
        <v>-10457491</v>
      </c>
    </row>
    <row r="26" spans="3:8" ht="16.5" x14ac:dyDescent="0.3">
      <c r="C26" s="11" t="s">
        <v>21</v>
      </c>
      <c r="D26" s="48">
        <v>22256701.440000001</v>
      </c>
      <c r="E26" s="48">
        <v>0</v>
      </c>
      <c r="F26" s="31">
        <f>+E26-D26</f>
        <v>-22256701.440000001</v>
      </c>
    </row>
    <row r="27" spans="3:8" ht="16.5" x14ac:dyDescent="0.3">
      <c r="C27" s="11" t="s">
        <v>22</v>
      </c>
      <c r="D27" s="48">
        <v>11016000</v>
      </c>
      <c r="E27" s="48">
        <v>0</v>
      </c>
      <c r="F27" s="31">
        <f>+E27-D27</f>
        <v>-11016000</v>
      </c>
    </row>
    <row r="28" spans="3:8" ht="16.5" x14ac:dyDescent="0.3">
      <c r="C28" s="9" t="s">
        <v>23</v>
      </c>
      <c r="D28" s="48"/>
      <c r="E28" s="48"/>
      <c r="F28" s="31">
        <v>0</v>
      </c>
      <c r="G28" s="17">
        <f>SUM(D29:D37)</f>
        <v>11618579.560000001</v>
      </c>
      <c r="H28" s="27">
        <f>SUM(E29:E37)</f>
        <v>0</v>
      </c>
    </row>
    <row r="29" spans="3:8" ht="16.5" x14ac:dyDescent="0.3">
      <c r="C29" s="11" t="s">
        <v>24</v>
      </c>
      <c r="D29" s="48">
        <v>500000</v>
      </c>
      <c r="E29" s="48">
        <v>0</v>
      </c>
      <c r="F29" s="31">
        <f>+E29-D29</f>
        <v>-500000</v>
      </c>
    </row>
    <row r="30" spans="3:8" ht="16.5" x14ac:dyDescent="0.3">
      <c r="C30" s="11" t="s">
        <v>25</v>
      </c>
      <c r="D30" s="48">
        <v>22500</v>
      </c>
      <c r="E30" s="48">
        <v>0</v>
      </c>
      <c r="F30" s="31">
        <v>0</v>
      </c>
    </row>
    <row r="31" spans="3:8" ht="16.5" x14ac:dyDescent="0.3">
      <c r="C31" s="11" t="s">
        <v>26</v>
      </c>
      <c r="D31" s="48">
        <v>2119890</v>
      </c>
      <c r="E31" s="48">
        <v>0</v>
      </c>
      <c r="F31" s="31">
        <f>+E31-D31</f>
        <v>-2119890</v>
      </c>
    </row>
    <row r="32" spans="3:8" ht="16.5" x14ac:dyDescent="0.3">
      <c r="C32" s="11" t="s">
        <v>27</v>
      </c>
      <c r="D32" s="48">
        <v>300000</v>
      </c>
      <c r="E32" s="48">
        <v>0</v>
      </c>
      <c r="F32" s="31">
        <f>+E32-D32</f>
        <v>-300000</v>
      </c>
    </row>
    <row r="33" spans="3:8" ht="16.5" x14ac:dyDescent="0.3">
      <c r="C33" s="11" t="s">
        <v>28</v>
      </c>
      <c r="D33" s="48">
        <v>112000</v>
      </c>
      <c r="E33" s="48">
        <v>0</v>
      </c>
      <c r="F33" s="31">
        <f>+E33-D33</f>
        <v>-112000</v>
      </c>
    </row>
    <row r="34" spans="3:8" ht="16.5" x14ac:dyDescent="0.3">
      <c r="C34" s="11" t="s">
        <v>29</v>
      </c>
      <c r="D34" s="48">
        <v>163000</v>
      </c>
      <c r="E34" s="48">
        <v>0</v>
      </c>
      <c r="F34" s="31">
        <f>+E34-D34</f>
        <v>-163000</v>
      </c>
    </row>
    <row r="35" spans="3:8" ht="16.5" x14ac:dyDescent="0.3">
      <c r="C35" s="11" t="s">
        <v>30</v>
      </c>
      <c r="D35" s="48">
        <v>5538300</v>
      </c>
      <c r="E35" s="48">
        <v>0</v>
      </c>
      <c r="F35" s="31">
        <f>+E35-D35</f>
        <v>-5538300</v>
      </c>
    </row>
    <row r="36" spans="3:8" ht="16.5" x14ac:dyDescent="0.3">
      <c r="C36" s="11" t="s">
        <v>31</v>
      </c>
      <c r="D36" s="48"/>
      <c r="E36" s="48" t="s">
        <v>83</v>
      </c>
      <c r="F36" s="31">
        <v>0</v>
      </c>
    </row>
    <row r="37" spans="3:8" ht="16.5" x14ac:dyDescent="0.3">
      <c r="C37" s="11" t="s">
        <v>32</v>
      </c>
      <c r="D37" s="48">
        <v>2862889.56</v>
      </c>
      <c r="E37" s="48">
        <v>0</v>
      </c>
      <c r="F37" s="31">
        <f>+E37-D37</f>
        <v>-2862889.56</v>
      </c>
    </row>
    <row r="38" spans="3:8" ht="16.5" x14ac:dyDescent="0.3">
      <c r="C38" s="9" t="s">
        <v>33</v>
      </c>
      <c r="D38" s="48"/>
      <c r="E38" s="48"/>
      <c r="F38" s="31">
        <v>0</v>
      </c>
      <c r="G38" s="17">
        <f>SUM(D39:D40)</f>
        <v>20579972819</v>
      </c>
      <c r="H38" s="17">
        <f>+E39+E45</f>
        <v>0</v>
      </c>
    </row>
    <row r="39" spans="3:8" ht="16.5" x14ac:dyDescent="0.3">
      <c r="C39" s="11" t="s">
        <v>34</v>
      </c>
      <c r="D39" s="48">
        <v>12000</v>
      </c>
      <c r="E39" s="48">
        <v>0</v>
      </c>
      <c r="F39" s="31">
        <v>0</v>
      </c>
    </row>
    <row r="40" spans="3:8" ht="16.5" x14ac:dyDescent="0.3">
      <c r="C40" s="11" t="s">
        <v>35</v>
      </c>
      <c r="D40" s="48">
        <v>20579960819</v>
      </c>
      <c r="E40" s="48">
        <v>0</v>
      </c>
      <c r="F40" s="31">
        <v>0</v>
      </c>
    </row>
    <row r="41" spans="3:8" ht="16.5" x14ac:dyDescent="0.3">
      <c r="C41" s="11" t="s">
        <v>36</v>
      </c>
      <c r="D41" s="48"/>
      <c r="E41" s="48"/>
      <c r="F41" s="31">
        <f t="shared" ref="F41:F84" si="0">+D41-E41</f>
        <v>0</v>
      </c>
    </row>
    <row r="42" spans="3:8" ht="16.5" x14ac:dyDescent="0.3">
      <c r="C42" s="11" t="s">
        <v>37</v>
      </c>
      <c r="D42" s="48"/>
      <c r="E42" s="48"/>
      <c r="F42" s="31">
        <f t="shared" si="0"/>
        <v>0</v>
      </c>
    </row>
    <row r="43" spans="3:8" ht="16.5" x14ac:dyDescent="0.3">
      <c r="C43" s="11" t="s">
        <v>38</v>
      </c>
      <c r="D43" s="48"/>
      <c r="E43" s="48"/>
      <c r="F43" s="31">
        <f t="shared" si="0"/>
        <v>0</v>
      </c>
    </row>
    <row r="44" spans="3:8" ht="16.5" x14ac:dyDescent="0.3">
      <c r="C44" s="11" t="s">
        <v>39</v>
      </c>
      <c r="D44" s="48"/>
      <c r="E44" s="48"/>
      <c r="F44" s="31">
        <f t="shared" si="0"/>
        <v>0</v>
      </c>
    </row>
    <row r="45" spans="3:8" ht="16.5" x14ac:dyDescent="0.3">
      <c r="C45" s="11" t="s">
        <v>40</v>
      </c>
      <c r="D45" s="48"/>
      <c r="E45" s="48"/>
      <c r="F45" s="31">
        <v>854779.94</v>
      </c>
    </row>
    <row r="46" spans="3:8" ht="16.5" x14ac:dyDescent="0.3">
      <c r="C46" s="11" t="s">
        <v>41</v>
      </c>
      <c r="D46" s="48"/>
      <c r="E46" s="48"/>
      <c r="F46" s="31">
        <f t="shared" si="0"/>
        <v>0</v>
      </c>
    </row>
    <row r="47" spans="3:8" ht="16.5" x14ac:dyDescent="0.3">
      <c r="C47" s="9" t="s">
        <v>42</v>
      </c>
      <c r="D47" s="48"/>
      <c r="E47" s="48"/>
      <c r="F47" s="31">
        <f t="shared" si="0"/>
        <v>0</v>
      </c>
    </row>
    <row r="48" spans="3:8" ht="16.5" x14ac:dyDescent="0.3">
      <c r="C48" s="11" t="s">
        <v>43</v>
      </c>
      <c r="D48" s="48"/>
      <c r="E48" s="48"/>
      <c r="F48" s="31">
        <f t="shared" si="0"/>
        <v>0</v>
      </c>
    </row>
    <row r="49" spans="3:8" ht="16.5" x14ac:dyDescent="0.3">
      <c r="C49" s="11" t="s">
        <v>44</v>
      </c>
      <c r="D49" s="48"/>
      <c r="E49" s="48"/>
      <c r="F49" s="31">
        <f t="shared" si="0"/>
        <v>0</v>
      </c>
    </row>
    <row r="50" spans="3:8" ht="16.5" x14ac:dyDescent="0.3">
      <c r="C50" s="11" t="s">
        <v>45</v>
      </c>
      <c r="D50" s="48"/>
      <c r="E50" s="48"/>
      <c r="F50" s="31">
        <f t="shared" si="0"/>
        <v>0</v>
      </c>
    </row>
    <row r="51" spans="3:8" ht="16.5" x14ac:dyDescent="0.3">
      <c r="C51" s="11" t="s">
        <v>46</v>
      </c>
      <c r="D51" s="48"/>
      <c r="E51" s="48"/>
      <c r="F51" s="31">
        <f t="shared" si="0"/>
        <v>0</v>
      </c>
    </row>
    <row r="52" spans="3:8" ht="16.5" x14ac:dyDescent="0.3">
      <c r="C52" s="11" t="s">
        <v>47</v>
      </c>
      <c r="D52" s="48"/>
      <c r="E52" s="48"/>
      <c r="F52" s="31">
        <f t="shared" si="0"/>
        <v>0</v>
      </c>
    </row>
    <row r="53" spans="3:8" ht="16.5" x14ac:dyDescent="0.3">
      <c r="C53" s="11" t="s">
        <v>48</v>
      </c>
      <c r="D53" s="48"/>
      <c r="E53" s="48"/>
      <c r="F53" s="31">
        <f t="shared" si="0"/>
        <v>0</v>
      </c>
    </row>
    <row r="54" spans="3:8" ht="16.5" x14ac:dyDescent="0.3">
      <c r="C54" s="9" t="s">
        <v>49</v>
      </c>
      <c r="D54" s="48"/>
      <c r="E54" s="48"/>
      <c r="F54" s="31">
        <v>0</v>
      </c>
      <c r="G54" s="17">
        <f>SUM(D55:D62)</f>
        <v>8156000</v>
      </c>
      <c r="H54" s="27">
        <f>SUM(E55:E62)</f>
        <v>0</v>
      </c>
    </row>
    <row r="55" spans="3:8" ht="16.5" x14ac:dyDescent="0.3">
      <c r="C55" s="11" t="s">
        <v>50</v>
      </c>
      <c r="D55" s="48">
        <v>5545000</v>
      </c>
      <c r="E55" s="48">
        <v>0</v>
      </c>
      <c r="F55" s="31">
        <f t="shared" ref="F55:F60" si="1">+E55-D55</f>
        <v>-5545000</v>
      </c>
    </row>
    <row r="56" spans="3:8" ht="16.5" x14ac:dyDescent="0.3">
      <c r="C56" s="11" t="s">
        <v>51</v>
      </c>
      <c r="D56" s="48"/>
      <c r="E56" s="48"/>
      <c r="F56" s="31">
        <f t="shared" si="1"/>
        <v>0</v>
      </c>
    </row>
    <row r="57" spans="3:8" ht="16.5" x14ac:dyDescent="0.3">
      <c r="C57" s="11" t="s">
        <v>52</v>
      </c>
      <c r="D57" s="48"/>
      <c r="E57" s="48"/>
      <c r="F57" s="31">
        <f t="shared" si="1"/>
        <v>0</v>
      </c>
    </row>
    <row r="58" spans="3:8" ht="16.5" x14ac:dyDescent="0.3">
      <c r="C58" s="11" t="s">
        <v>53</v>
      </c>
      <c r="D58" s="48"/>
      <c r="E58" s="48"/>
      <c r="F58" s="31">
        <f t="shared" si="1"/>
        <v>0</v>
      </c>
    </row>
    <row r="59" spans="3:8" ht="16.5" x14ac:dyDescent="0.3">
      <c r="C59" s="11" t="s">
        <v>54</v>
      </c>
      <c r="D59" s="48">
        <v>51000</v>
      </c>
      <c r="E59" s="48">
        <v>0</v>
      </c>
      <c r="F59" s="31">
        <f t="shared" si="1"/>
        <v>-51000</v>
      </c>
    </row>
    <row r="60" spans="3:8" ht="16.5" x14ac:dyDescent="0.3">
      <c r="C60" s="11" t="s">
        <v>55</v>
      </c>
      <c r="D60" s="48"/>
      <c r="E60" s="48"/>
      <c r="F60" s="31">
        <f t="shared" si="1"/>
        <v>0</v>
      </c>
    </row>
    <row r="61" spans="3:8" ht="16.5" x14ac:dyDescent="0.3">
      <c r="C61" s="11" t="s">
        <v>56</v>
      </c>
      <c r="D61" s="48"/>
      <c r="E61" s="48"/>
      <c r="F61" s="31">
        <v>0</v>
      </c>
    </row>
    <row r="62" spans="3:8" ht="16.5" x14ac:dyDescent="0.3">
      <c r="C62" s="11" t="s">
        <v>57</v>
      </c>
      <c r="D62" s="48">
        <v>2560000</v>
      </c>
      <c r="E62" s="48">
        <v>0</v>
      </c>
      <c r="F62" s="31">
        <f>+E62-D62</f>
        <v>-2560000</v>
      </c>
    </row>
    <row r="63" spans="3:8" ht="16.5" x14ac:dyDescent="0.3">
      <c r="C63" s="11" t="s">
        <v>58</v>
      </c>
      <c r="D63" s="48"/>
      <c r="E63" s="48"/>
      <c r="F63" s="31">
        <f t="shared" si="0"/>
        <v>0</v>
      </c>
    </row>
    <row r="64" spans="3:8" ht="16.5" x14ac:dyDescent="0.3">
      <c r="C64" s="9" t="s">
        <v>59</v>
      </c>
      <c r="D64" s="48"/>
      <c r="E64" s="48"/>
      <c r="F64" s="31">
        <v>0</v>
      </c>
      <c r="G64" s="17">
        <f>SUM(D65:D68)</f>
        <v>2140000</v>
      </c>
      <c r="H64" s="27">
        <f>+E65</f>
        <v>0</v>
      </c>
    </row>
    <row r="65" spans="3:6" ht="16.5" x14ac:dyDescent="0.3">
      <c r="C65" s="11" t="s">
        <v>60</v>
      </c>
      <c r="D65" s="48">
        <v>2140000</v>
      </c>
      <c r="E65" s="48">
        <v>0</v>
      </c>
      <c r="F65" s="31">
        <f>+E65-D65</f>
        <v>-2140000</v>
      </c>
    </row>
    <row r="66" spans="3:6" ht="16.5" x14ac:dyDescent="0.3">
      <c r="C66" s="11" t="s">
        <v>61</v>
      </c>
      <c r="D66" s="48"/>
      <c r="E66" s="48"/>
      <c r="F66" s="31">
        <f t="shared" si="0"/>
        <v>0</v>
      </c>
    </row>
    <row r="67" spans="3:6" ht="16.5" x14ac:dyDescent="0.3">
      <c r="C67" s="11" t="s">
        <v>62</v>
      </c>
      <c r="D67" s="48"/>
      <c r="E67" s="48"/>
      <c r="F67" s="31">
        <f t="shared" si="0"/>
        <v>0</v>
      </c>
    </row>
    <row r="68" spans="3:6" ht="16.5" x14ac:dyDescent="0.3">
      <c r="C68" s="11" t="s">
        <v>63</v>
      </c>
      <c r="D68" s="48"/>
      <c r="E68" s="48"/>
      <c r="F68" s="31">
        <f t="shared" si="0"/>
        <v>0</v>
      </c>
    </row>
    <row r="69" spans="3:6" ht="16.5" x14ac:dyDescent="0.3">
      <c r="C69" s="9" t="s">
        <v>64</v>
      </c>
      <c r="D69" s="48"/>
      <c r="E69" s="48"/>
      <c r="F69" s="31">
        <f t="shared" si="0"/>
        <v>0</v>
      </c>
    </row>
    <row r="70" spans="3:6" ht="16.5" x14ac:dyDescent="0.3">
      <c r="C70" s="11" t="s">
        <v>65</v>
      </c>
      <c r="D70" s="48"/>
      <c r="E70" s="48"/>
      <c r="F70" s="31">
        <f t="shared" si="0"/>
        <v>0</v>
      </c>
    </row>
    <row r="71" spans="3:6" ht="16.5" x14ac:dyDescent="0.3">
      <c r="C71" s="11" t="s">
        <v>66</v>
      </c>
      <c r="D71" s="48"/>
      <c r="E71" s="48"/>
      <c r="F71" s="31">
        <f t="shared" si="0"/>
        <v>0</v>
      </c>
    </row>
    <row r="72" spans="3:6" ht="16.5" x14ac:dyDescent="0.3">
      <c r="C72" s="9" t="s">
        <v>67</v>
      </c>
      <c r="D72" s="48"/>
      <c r="E72" s="48"/>
      <c r="F72" s="31">
        <f t="shared" si="0"/>
        <v>0</v>
      </c>
    </row>
    <row r="73" spans="3:6" ht="16.5" x14ac:dyDescent="0.3">
      <c r="C73" s="11" t="s">
        <v>68</v>
      </c>
      <c r="D73" s="48"/>
      <c r="E73" s="48"/>
      <c r="F73" s="31">
        <f t="shared" si="0"/>
        <v>0</v>
      </c>
    </row>
    <row r="74" spans="3:6" ht="16.5" x14ac:dyDescent="0.3">
      <c r="C74" s="11" t="s">
        <v>69</v>
      </c>
      <c r="D74" s="48"/>
      <c r="E74" s="48"/>
      <c r="F74" s="31">
        <f t="shared" si="0"/>
        <v>0</v>
      </c>
    </row>
    <row r="75" spans="3:6" ht="16.5" x14ac:dyDescent="0.3">
      <c r="C75" s="11" t="s">
        <v>70</v>
      </c>
      <c r="D75" s="48"/>
      <c r="E75" s="48"/>
      <c r="F75" s="31">
        <f t="shared" si="0"/>
        <v>0</v>
      </c>
    </row>
    <row r="76" spans="3:6" ht="16.5" x14ac:dyDescent="0.3">
      <c r="C76" s="7" t="s">
        <v>71</v>
      </c>
      <c r="D76" s="48"/>
      <c r="E76" s="48"/>
      <c r="F76" s="31">
        <f t="shared" si="0"/>
        <v>0</v>
      </c>
    </row>
    <row r="77" spans="3:6" ht="16.5" x14ac:dyDescent="0.3">
      <c r="C77" s="9" t="s">
        <v>72</v>
      </c>
      <c r="D77" s="48"/>
      <c r="E77" s="48"/>
      <c r="F77" s="31">
        <f t="shared" si="0"/>
        <v>0</v>
      </c>
    </row>
    <row r="78" spans="3:6" ht="16.5" x14ac:dyDescent="0.3">
      <c r="C78" s="11" t="s">
        <v>73</v>
      </c>
      <c r="D78" s="48"/>
      <c r="E78" s="48"/>
      <c r="F78" s="31">
        <f t="shared" si="0"/>
        <v>0</v>
      </c>
    </row>
    <row r="79" spans="3:6" ht="16.5" x14ac:dyDescent="0.3">
      <c r="C79" s="11" t="s">
        <v>74</v>
      </c>
      <c r="D79" s="48"/>
      <c r="E79" s="48"/>
      <c r="F79" s="31">
        <f t="shared" si="0"/>
        <v>0</v>
      </c>
    </row>
    <row r="80" spans="3:6" ht="16.5" x14ac:dyDescent="0.3">
      <c r="C80" s="9" t="s">
        <v>75</v>
      </c>
      <c r="D80" s="48"/>
      <c r="E80" s="48"/>
      <c r="F80" s="31">
        <f t="shared" si="0"/>
        <v>0</v>
      </c>
    </row>
    <row r="81" spans="1:10" ht="16.5" x14ac:dyDescent="0.3">
      <c r="C81" s="11" t="s">
        <v>76</v>
      </c>
      <c r="D81" s="48"/>
      <c r="E81" s="48"/>
      <c r="F81" s="31">
        <f t="shared" si="0"/>
        <v>0</v>
      </c>
    </row>
    <row r="82" spans="1:10" ht="16.5" x14ac:dyDescent="0.3">
      <c r="C82" s="11" t="s">
        <v>77</v>
      </c>
      <c r="D82" s="48"/>
      <c r="E82" s="48"/>
      <c r="F82" s="31">
        <f t="shared" si="0"/>
        <v>0</v>
      </c>
    </row>
    <row r="83" spans="1:10" ht="16.5" x14ac:dyDescent="0.3">
      <c r="C83" s="9" t="s">
        <v>78</v>
      </c>
      <c r="D83" s="48"/>
      <c r="E83" s="48"/>
      <c r="F83" s="31">
        <f t="shared" si="0"/>
        <v>0</v>
      </c>
    </row>
    <row r="84" spans="1:10" x14ac:dyDescent="0.25">
      <c r="C84" s="11" t="s">
        <v>79</v>
      </c>
      <c r="D84" s="32">
        <v>0</v>
      </c>
      <c r="E84" s="32">
        <v>0</v>
      </c>
      <c r="F84" s="31">
        <f t="shared" si="0"/>
        <v>0</v>
      </c>
    </row>
    <row r="85" spans="1:10" x14ac:dyDescent="0.25">
      <c r="C85" s="12" t="s">
        <v>80</v>
      </c>
      <c r="D85" s="36">
        <f>SUM(D13:D84)</f>
        <v>21400400819</v>
      </c>
      <c r="E85" s="36">
        <f>SUM(E13:E84)</f>
        <v>0</v>
      </c>
      <c r="F85" s="16">
        <f>SUM(F13:F84)</f>
        <v>-276336076.06</v>
      </c>
      <c r="G85" s="17">
        <f>SUM(G13:G77)</f>
        <v>21400400819</v>
      </c>
      <c r="H85" s="17">
        <f>SUM(H13:H77)</f>
        <v>0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D87" s="42"/>
      <c r="E87" s="41">
        <v>19775689601.560001</v>
      </c>
    </row>
    <row r="88" spans="1:10" ht="33.75" customHeight="1" thickBot="1" x14ac:dyDescent="0.3">
      <c r="C88" s="14" t="s">
        <v>86</v>
      </c>
      <c r="D88" s="42"/>
      <c r="E88" s="43">
        <f>+E85-E87</f>
        <v>-19775689601.560001</v>
      </c>
    </row>
    <row r="89" spans="1:10" ht="60.75" thickBot="1" x14ac:dyDescent="0.3">
      <c r="C89" s="15" t="s">
        <v>82</v>
      </c>
      <c r="F89" s="17"/>
    </row>
    <row r="90" spans="1:10" x14ac:dyDescent="0.25">
      <c r="E90" s="37"/>
      <c r="F90" s="17"/>
    </row>
    <row r="91" spans="1:10" ht="15.75" x14ac:dyDescent="0.25">
      <c r="B91" s="18"/>
      <c r="C91" s="18"/>
      <c r="D91" s="38"/>
      <c r="E91" s="39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38"/>
      <c r="E92" s="3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38"/>
      <c r="E93" s="3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38"/>
      <c r="E94" s="38"/>
      <c r="F94" s="18"/>
      <c r="G94" s="19"/>
      <c r="H94" s="19"/>
      <c r="I94" s="19"/>
      <c r="J94" s="19"/>
    </row>
    <row r="95" spans="1:10" ht="15.75" x14ac:dyDescent="0.25">
      <c r="C95" s="110" t="s">
        <v>84</v>
      </c>
      <c r="D95" s="110"/>
      <c r="E95" s="38"/>
      <c r="F95" s="18"/>
      <c r="G95" s="19"/>
      <c r="H95" s="19"/>
      <c r="I95" s="19"/>
      <c r="J95" s="19"/>
    </row>
    <row r="96" spans="1:10" ht="15.75" x14ac:dyDescent="0.25">
      <c r="C96" s="110" t="s">
        <v>85</v>
      </c>
      <c r="D96" s="110"/>
      <c r="E96" s="38"/>
      <c r="F96" s="18"/>
      <c r="G96" s="19"/>
      <c r="H96" s="19"/>
      <c r="I96" s="19"/>
      <c r="J96" s="19"/>
    </row>
  </sheetData>
  <mergeCells count="10">
    <mergeCell ref="C95:D95"/>
    <mergeCell ref="C96:D96"/>
    <mergeCell ref="C3:E3"/>
    <mergeCell ref="C4:E4"/>
    <mergeCell ref="C5:E5"/>
    <mergeCell ref="C6:E6"/>
    <mergeCell ref="C7:E7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99DEA-343C-4898-BD17-490C3468AD81}">
  <dimension ref="D3:Q102"/>
  <sheetViews>
    <sheetView tabSelected="1" topLeftCell="D1" zoomScaleNormal="100" workbookViewId="0">
      <selection activeCell="N1" sqref="N1:Q1048576"/>
    </sheetView>
  </sheetViews>
  <sheetFormatPr defaultRowHeight="15" x14ac:dyDescent="0.25"/>
  <cols>
    <col min="4" max="4" width="88.140625" customWidth="1"/>
    <col min="5" max="5" width="24" customWidth="1"/>
    <col min="6" max="6" width="29.5703125" customWidth="1"/>
    <col min="7" max="7" width="27.140625" customWidth="1"/>
    <col min="8" max="8" width="21.5703125" hidden="1" customWidth="1"/>
    <col min="9" max="10" width="9.140625" hidden="1" customWidth="1"/>
    <col min="11" max="11" width="7.5703125" hidden="1" customWidth="1"/>
    <col min="14" max="14" width="21.28515625" style="186" customWidth="1"/>
    <col min="15" max="15" width="27.28515625" style="186" customWidth="1"/>
    <col min="16" max="17" width="9.140625" style="186"/>
  </cols>
  <sheetData>
    <row r="3" spans="4:15" ht="23.25" x14ac:dyDescent="0.25">
      <c r="D3" s="122" t="s">
        <v>0</v>
      </c>
      <c r="E3" s="123"/>
      <c r="F3" s="123"/>
    </row>
    <row r="4" spans="4:15" ht="15.75" x14ac:dyDescent="0.25">
      <c r="D4" s="106" t="s">
        <v>104</v>
      </c>
      <c r="E4" s="107"/>
      <c r="F4" s="107"/>
    </row>
    <row r="5" spans="4:15" ht="15.75" x14ac:dyDescent="0.25">
      <c r="D5" s="108" t="s">
        <v>1</v>
      </c>
      <c r="E5" s="109"/>
      <c r="F5" s="109"/>
    </row>
    <row r="6" spans="4:15" ht="15.75" x14ac:dyDescent="0.25">
      <c r="D6" s="108" t="s">
        <v>2</v>
      </c>
      <c r="E6" s="109"/>
      <c r="F6" s="109"/>
    </row>
    <row r="7" spans="4:15" x14ac:dyDescent="0.25">
      <c r="E7" s="35"/>
      <c r="F7" s="35"/>
      <c r="G7" t="s">
        <v>83</v>
      </c>
    </row>
    <row r="9" spans="4:15" ht="15" customHeight="1" x14ac:dyDescent="0.25">
      <c r="D9" s="118" t="s">
        <v>3</v>
      </c>
      <c r="E9" s="120" t="s">
        <v>4</v>
      </c>
      <c r="F9" s="116" t="s">
        <v>105</v>
      </c>
      <c r="G9" s="116" t="s">
        <v>115</v>
      </c>
    </row>
    <row r="10" spans="4:15" ht="28.5" customHeight="1" x14ac:dyDescent="0.25">
      <c r="D10" s="119"/>
      <c r="E10" s="121"/>
      <c r="F10" s="117"/>
      <c r="G10" s="117"/>
    </row>
    <row r="11" spans="4:15" ht="15.75" x14ac:dyDescent="0.25">
      <c r="D11" s="49" t="s">
        <v>6</v>
      </c>
      <c r="E11" s="50"/>
      <c r="F11" s="50"/>
      <c r="G11" s="79"/>
    </row>
    <row r="12" spans="4:15" ht="15.75" x14ac:dyDescent="0.25">
      <c r="D12" s="51" t="s">
        <v>7</v>
      </c>
      <c r="E12" s="50"/>
      <c r="F12" s="50"/>
      <c r="G12" s="79"/>
      <c r="N12" s="185">
        <f>SUM(E13:E17)</f>
        <v>598133117</v>
      </c>
      <c r="O12" s="41">
        <f>SUM(G13:G17)</f>
        <v>629133118</v>
      </c>
    </row>
    <row r="13" spans="4:15" ht="17.25" x14ac:dyDescent="0.3">
      <c r="D13" s="52" t="s">
        <v>8</v>
      </c>
      <c r="E13" s="53">
        <v>467401001</v>
      </c>
      <c r="F13" s="53">
        <v>467401001</v>
      </c>
      <c r="G13" s="80">
        <v>467401001</v>
      </c>
    </row>
    <row r="14" spans="4:15" ht="17.25" x14ac:dyDescent="0.3">
      <c r="D14" s="52" t="s">
        <v>9</v>
      </c>
      <c r="E14" s="53">
        <v>67960888</v>
      </c>
      <c r="F14" s="53">
        <v>98960889</v>
      </c>
      <c r="G14" s="80">
        <v>98960889</v>
      </c>
    </row>
    <row r="15" spans="4:15" ht="17.25" hidden="1" x14ac:dyDescent="0.3">
      <c r="D15" s="52" t="s">
        <v>10</v>
      </c>
      <c r="E15" s="53"/>
      <c r="F15" s="53"/>
      <c r="G15" s="81"/>
    </row>
    <row r="16" spans="4:15" ht="17.25" hidden="1" x14ac:dyDescent="0.3">
      <c r="D16" s="52" t="s">
        <v>11</v>
      </c>
      <c r="E16" s="53"/>
      <c r="F16" s="53"/>
      <c r="G16" s="81"/>
    </row>
    <row r="17" spans="4:15" ht="17.25" x14ac:dyDescent="0.3">
      <c r="D17" s="52" t="s">
        <v>12</v>
      </c>
      <c r="E17" s="53">
        <v>62771228</v>
      </c>
      <c r="F17" s="53">
        <v>62771228</v>
      </c>
      <c r="G17" s="80">
        <v>62771228</v>
      </c>
      <c r="H17" s="17">
        <f>SUM(F13:F17)</f>
        <v>629133118</v>
      </c>
      <c r="N17" s="185" t="s">
        <v>83</v>
      </c>
    </row>
    <row r="18" spans="4:15" ht="17.25" x14ac:dyDescent="0.3">
      <c r="D18" s="51" t="s">
        <v>13</v>
      </c>
      <c r="E18" s="53"/>
      <c r="F18" s="53"/>
      <c r="G18" s="81"/>
      <c r="H18" s="27">
        <f>SUM(G13:G17)</f>
        <v>629133118</v>
      </c>
      <c r="N18" s="185">
        <f>SUM(E19:E27)</f>
        <v>211485403</v>
      </c>
      <c r="O18" s="41">
        <f>SUM(G19:G27)</f>
        <v>389202301.99000001</v>
      </c>
    </row>
    <row r="19" spans="4:15" ht="17.25" x14ac:dyDescent="0.3">
      <c r="D19" s="52" t="s">
        <v>14</v>
      </c>
      <c r="E19" s="53">
        <v>66204849</v>
      </c>
      <c r="F19" s="53">
        <v>56103088</v>
      </c>
      <c r="G19" s="80">
        <v>53103088</v>
      </c>
    </row>
    <row r="20" spans="4:15" ht="17.25" x14ac:dyDescent="0.3">
      <c r="D20" s="52" t="s">
        <v>15</v>
      </c>
      <c r="E20" s="53">
        <v>1268800</v>
      </c>
      <c r="F20" s="53">
        <v>3322771.45</v>
      </c>
      <c r="G20" s="80">
        <v>3247771.45</v>
      </c>
    </row>
    <row r="21" spans="4:15" ht="17.25" x14ac:dyDescent="0.3">
      <c r="D21" s="52" t="s">
        <v>16</v>
      </c>
      <c r="E21" s="53">
        <v>1230000</v>
      </c>
      <c r="F21" s="53">
        <v>1441081</v>
      </c>
      <c r="G21" s="80">
        <v>1486893</v>
      </c>
    </row>
    <row r="22" spans="4:15" ht="17.25" x14ac:dyDescent="0.3">
      <c r="D22" s="52" t="s">
        <v>17</v>
      </c>
      <c r="E22" s="53">
        <v>1505000</v>
      </c>
      <c r="F22" s="53">
        <v>1668000</v>
      </c>
      <c r="G22" s="80">
        <v>2106000</v>
      </c>
    </row>
    <row r="23" spans="4:15" ht="17.25" x14ac:dyDescent="0.3">
      <c r="D23" s="52" t="s">
        <v>18</v>
      </c>
      <c r="E23" s="53">
        <v>75897847</v>
      </c>
      <c r="F23" s="53">
        <v>217483533.59</v>
      </c>
      <c r="G23" s="80">
        <v>202949020.00999999</v>
      </c>
    </row>
    <row r="24" spans="4:15" ht="17.25" x14ac:dyDescent="0.3">
      <c r="D24" s="52" t="s">
        <v>19</v>
      </c>
      <c r="E24" s="53">
        <v>10462534</v>
      </c>
      <c r="F24" s="53">
        <v>11881251.92</v>
      </c>
      <c r="G24" s="80">
        <v>11881251.92</v>
      </c>
    </row>
    <row r="25" spans="4:15" ht="37.5" customHeight="1" x14ac:dyDescent="0.3">
      <c r="D25" s="58" t="s">
        <v>20</v>
      </c>
      <c r="E25" s="53">
        <v>10457491</v>
      </c>
      <c r="F25" s="53">
        <v>13149351.02</v>
      </c>
      <c r="G25" s="80">
        <v>17511789.82</v>
      </c>
    </row>
    <row r="26" spans="4:15" ht="17.25" x14ac:dyDescent="0.3">
      <c r="D26" s="52" t="s">
        <v>21</v>
      </c>
      <c r="E26" s="53">
        <v>33442882</v>
      </c>
      <c r="F26" s="53">
        <v>40583081.270000003</v>
      </c>
      <c r="G26" s="80">
        <v>66295907.920000002</v>
      </c>
    </row>
    <row r="27" spans="4:15" ht="17.25" x14ac:dyDescent="0.3">
      <c r="D27" s="52" t="s">
        <v>22</v>
      </c>
      <c r="E27" s="53">
        <v>11016000</v>
      </c>
      <c r="F27" s="53">
        <v>27620579.870000001</v>
      </c>
      <c r="G27" s="80">
        <v>30620579.870000001</v>
      </c>
      <c r="H27" s="17">
        <f>SUM(F19:F27)</f>
        <v>373252738.12</v>
      </c>
    </row>
    <row r="28" spans="4:15" ht="17.25" x14ac:dyDescent="0.3">
      <c r="D28" s="51" t="s">
        <v>23</v>
      </c>
      <c r="E28" s="53"/>
      <c r="F28" s="53"/>
      <c r="G28" s="81"/>
      <c r="H28" s="27">
        <f>SUM(G19:G27)</f>
        <v>389202301.99000001</v>
      </c>
      <c r="N28" s="185">
        <f>SUM(E29:E37)</f>
        <v>10406080</v>
      </c>
      <c r="O28" s="41">
        <f>SUM(G29:G37)</f>
        <v>26194458.030000001</v>
      </c>
    </row>
    <row r="29" spans="4:15" ht="17.25" x14ac:dyDescent="0.3">
      <c r="D29" s="52" t="s">
        <v>24</v>
      </c>
      <c r="E29" s="53">
        <v>500000</v>
      </c>
      <c r="F29" s="53">
        <v>1000042.39</v>
      </c>
      <c r="G29" s="80">
        <v>1206742.3899999999</v>
      </c>
    </row>
    <row r="30" spans="4:15" ht="17.25" x14ac:dyDescent="0.3">
      <c r="D30" s="52" t="s">
        <v>25</v>
      </c>
      <c r="E30" s="53">
        <v>22500</v>
      </c>
      <c r="F30" s="53">
        <v>714316.2</v>
      </c>
      <c r="G30" s="80">
        <v>989736.2</v>
      </c>
    </row>
    <row r="31" spans="4:15" ht="17.25" x14ac:dyDescent="0.3">
      <c r="D31" s="52" t="s">
        <v>26</v>
      </c>
      <c r="E31" s="53">
        <v>2119890</v>
      </c>
      <c r="F31" s="53">
        <v>2285096.41</v>
      </c>
      <c r="G31" s="80">
        <v>2669596.41</v>
      </c>
    </row>
    <row r="32" spans="4:15" ht="17.25" x14ac:dyDescent="0.3">
      <c r="D32" s="52" t="s">
        <v>27</v>
      </c>
      <c r="E32" s="53">
        <v>300000</v>
      </c>
      <c r="F32" s="53">
        <v>300000</v>
      </c>
      <c r="G32" s="80">
        <v>100000</v>
      </c>
    </row>
    <row r="33" spans="4:15" ht="17.25" x14ac:dyDescent="0.3">
      <c r="D33" s="52" t="s">
        <v>28</v>
      </c>
      <c r="E33" s="53">
        <v>112000</v>
      </c>
      <c r="F33" s="53">
        <v>117000</v>
      </c>
      <c r="G33" s="80">
        <v>117000</v>
      </c>
    </row>
    <row r="34" spans="4:15" ht="17.25" x14ac:dyDescent="0.3">
      <c r="D34" s="52" t="s">
        <v>29</v>
      </c>
      <c r="E34" s="53">
        <v>163000</v>
      </c>
      <c r="F34" s="53">
        <v>167000</v>
      </c>
      <c r="G34" s="80">
        <v>372000</v>
      </c>
    </row>
    <row r="35" spans="4:15" ht="17.25" x14ac:dyDescent="0.3">
      <c r="D35" s="52" t="s">
        <v>30</v>
      </c>
      <c r="E35" s="53">
        <v>5538300</v>
      </c>
      <c r="F35" s="53">
        <v>6339132.29</v>
      </c>
      <c r="G35" s="80">
        <v>6385132.29</v>
      </c>
    </row>
    <row r="36" spans="4:15" ht="39.75" hidden="1" customHeight="1" x14ac:dyDescent="0.3">
      <c r="D36" s="54" t="s">
        <v>31</v>
      </c>
      <c r="E36" s="53"/>
      <c r="F36" s="53"/>
      <c r="G36" s="81"/>
    </row>
    <row r="37" spans="4:15" ht="17.25" x14ac:dyDescent="0.3">
      <c r="D37" s="52" t="s">
        <v>32</v>
      </c>
      <c r="E37" s="53">
        <v>1650390</v>
      </c>
      <c r="F37" s="53">
        <v>15559371.15</v>
      </c>
      <c r="G37" s="80">
        <v>14354250.74</v>
      </c>
      <c r="H37" s="17">
        <f>SUM(F29:F37)</f>
        <v>26481958.439999998</v>
      </c>
    </row>
    <row r="38" spans="4:15" ht="17.25" x14ac:dyDescent="0.3">
      <c r="D38" s="51" t="s">
        <v>33</v>
      </c>
      <c r="E38" s="53"/>
      <c r="F38" s="53"/>
      <c r="G38" s="81"/>
      <c r="H38" s="27">
        <f>SUM(G29:G37)</f>
        <v>26194458.030000001</v>
      </c>
      <c r="N38" s="185">
        <f>SUM(E39:E45)</f>
        <v>20579972819</v>
      </c>
      <c r="O38" s="185">
        <f>SUM(G39:G45)</f>
        <v>20818332819</v>
      </c>
    </row>
    <row r="39" spans="4:15" ht="17.25" x14ac:dyDescent="0.3">
      <c r="D39" s="52" t="s">
        <v>34</v>
      </c>
      <c r="E39" s="53">
        <v>12000</v>
      </c>
      <c r="F39" s="53">
        <v>12000</v>
      </c>
      <c r="G39" s="53">
        <v>12000</v>
      </c>
    </row>
    <row r="40" spans="4:15" ht="17.25" x14ac:dyDescent="0.3">
      <c r="D40" s="52" t="s">
        <v>35</v>
      </c>
      <c r="E40" s="53">
        <v>20579960819</v>
      </c>
      <c r="F40" s="53">
        <v>20580460819</v>
      </c>
      <c r="G40" s="80">
        <f>20580460819+1236600000-1000000000</f>
        <v>20817060819</v>
      </c>
      <c r="H40" s="17">
        <f>SUM(F39:F40)</f>
        <v>20580472819</v>
      </c>
    </row>
    <row r="41" spans="4:15" ht="17.25" hidden="1" x14ac:dyDescent="0.3">
      <c r="D41" s="52" t="s">
        <v>36</v>
      </c>
      <c r="E41" s="53"/>
      <c r="F41" s="53"/>
      <c r="G41" s="81"/>
    </row>
    <row r="42" spans="4:15" ht="17.25" hidden="1" x14ac:dyDescent="0.3">
      <c r="D42" s="52" t="s">
        <v>37</v>
      </c>
      <c r="E42" s="53"/>
      <c r="F42" s="53"/>
      <c r="G42" s="81"/>
    </row>
    <row r="43" spans="4:15" ht="17.25" hidden="1" x14ac:dyDescent="0.3">
      <c r="D43" s="52" t="s">
        <v>38</v>
      </c>
      <c r="E43" s="53"/>
      <c r="F43" s="53"/>
      <c r="G43" s="81"/>
    </row>
    <row r="44" spans="4:15" ht="17.25" hidden="1" x14ac:dyDescent="0.3">
      <c r="D44" s="52" t="s">
        <v>39</v>
      </c>
      <c r="E44" s="53"/>
      <c r="F44" s="53"/>
      <c r="G44" s="81"/>
    </row>
    <row r="45" spans="4:15" ht="17.25" x14ac:dyDescent="0.3">
      <c r="D45" s="52" t="s">
        <v>40</v>
      </c>
      <c r="E45" s="53">
        <v>0</v>
      </c>
      <c r="F45" s="53">
        <v>0</v>
      </c>
      <c r="G45" s="80">
        <v>1260000</v>
      </c>
      <c r="H45" s="27">
        <f>+G39+G45</f>
        <v>1272000</v>
      </c>
    </row>
    <row r="46" spans="4:15" ht="17.25" hidden="1" x14ac:dyDescent="0.3">
      <c r="D46" s="52" t="s">
        <v>41</v>
      </c>
      <c r="E46" s="53"/>
      <c r="F46" s="53"/>
      <c r="G46" s="81"/>
    </row>
    <row r="47" spans="4:15" ht="17.25" hidden="1" x14ac:dyDescent="0.3">
      <c r="D47" s="51" t="s">
        <v>42</v>
      </c>
      <c r="E47" s="53"/>
      <c r="F47" s="53"/>
      <c r="G47" s="81"/>
    </row>
    <row r="48" spans="4:15" ht="17.25" hidden="1" x14ac:dyDescent="0.3">
      <c r="D48" s="52" t="s">
        <v>43</v>
      </c>
      <c r="E48" s="53"/>
      <c r="F48" s="53"/>
      <c r="G48" s="81"/>
    </row>
    <row r="49" spans="4:15" ht="17.25" hidden="1" x14ac:dyDescent="0.3">
      <c r="D49" s="52" t="s">
        <v>44</v>
      </c>
      <c r="E49" s="53"/>
      <c r="F49" s="53"/>
      <c r="G49" s="81"/>
    </row>
    <row r="50" spans="4:15" ht="17.25" hidden="1" x14ac:dyDescent="0.3">
      <c r="D50" s="52" t="s">
        <v>45</v>
      </c>
      <c r="E50" s="53"/>
      <c r="F50" s="53"/>
      <c r="G50" s="81"/>
    </row>
    <row r="51" spans="4:15" ht="17.25" hidden="1" x14ac:dyDescent="0.3">
      <c r="D51" s="52" t="s">
        <v>46</v>
      </c>
      <c r="E51" s="53"/>
      <c r="F51" s="53"/>
      <c r="G51" s="81"/>
    </row>
    <row r="52" spans="4:15" ht="17.25" hidden="1" x14ac:dyDescent="0.3">
      <c r="D52" s="52" t="s">
        <v>47</v>
      </c>
      <c r="E52" s="53"/>
      <c r="F52" s="53"/>
      <c r="G52" s="81"/>
    </row>
    <row r="53" spans="4:15" ht="17.25" hidden="1" x14ac:dyDescent="0.3">
      <c r="D53" s="52" t="s">
        <v>48</v>
      </c>
      <c r="E53" s="53"/>
      <c r="F53" s="53"/>
      <c r="G53" s="81"/>
    </row>
    <row r="54" spans="4:15" ht="17.25" x14ac:dyDescent="0.3">
      <c r="D54" s="51" t="s">
        <v>49</v>
      </c>
      <c r="E54" s="53"/>
      <c r="F54" s="53"/>
      <c r="G54" s="81"/>
      <c r="N54" s="185">
        <f>SUM(E55:E63)</f>
        <v>403400</v>
      </c>
      <c r="O54" s="41">
        <f>SUM(G55:G63)</f>
        <v>214012744.26000002</v>
      </c>
    </row>
    <row r="55" spans="4:15" ht="17.25" x14ac:dyDescent="0.3">
      <c r="D55" s="52" t="s">
        <v>50</v>
      </c>
      <c r="E55" s="53">
        <v>373400</v>
      </c>
      <c r="F55" s="53">
        <v>79098048.359999999</v>
      </c>
      <c r="G55" s="80">
        <v>173653171.31</v>
      </c>
    </row>
    <row r="56" spans="4:15" ht="17.25" x14ac:dyDescent="0.3">
      <c r="D56" s="52" t="s">
        <v>51</v>
      </c>
      <c r="E56" s="53">
        <v>0</v>
      </c>
      <c r="F56" s="53">
        <v>608226.74</v>
      </c>
      <c r="G56" s="80">
        <v>608226.74</v>
      </c>
    </row>
    <row r="57" spans="4:15" ht="17.25" x14ac:dyDescent="0.3">
      <c r="D57" s="52" t="s">
        <v>52</v>
      </c>
      <c r="E57" s="53">
        <v>0</v>
      </c>
      <c r="F57" s="53">
        <v>65139.199999999997</v>
      </c>
      <c r="G57" s="80">
        <v>65139.199999999997</v>
      </c>
    </row>
    <row r="58" spans="4:15" ht="17.25" x14ac:dyDescent="0.3">
      <c r="D58" s="52" t="s">
        <v>53</v>
      </c>
      <c r="E58" s="53">
        <v>0</v>
      </c>
      <c r="F58" s="53">
        <v>12000</v>
      </c>
      <c r="G58" s="80">
        <v>12000</v>
      </c>
    </row>
    <row r="59" spans="4:15" ht="17.25" x14ac:dyDescent="0.3">
      <c r="D59" s="52" t="s">
        <v>54</v>
      </c>
      <c r="E59" s="53">
        <v>30000</v>
      </c>
      <c r="F59" s="53">
        <v>12034276.43</v>
      </c>
      <c r="G59" s="80">
        <v>18352857.02</v>
      </c>
    </row>
    <row r="60" spans="4:15" ht="17.25" x14ac:dyDescent="0.3">
      <c r="D60" s="52" t="s">
        <v>55</v>
      </c>
      <c r="E60" s="53"/>
      <c r="F60" s="53"/>
      <c r="G60" s="80">
        <v>1619000</v>
      </c>
    </row>
    <row r="61" spans="4:15" ht="17.25" hidden="1" x14ac:dyDescent="0.3">
      <c r="D61" s="52" t="s">
        <v>56</v>
      </c>
      <c r="E61" s="53"/>
      <c r="F61" s="53"/>
      <c r="G61" s="81"/>
    </row>
    <row r="62" spans="4:15" ht="17.25" x14ac:dyDescent="0.3">
      <c r="D62" s="52" t="s">
        <v>57</v>
      </c>
      <c r="E62" s="53">
        <v>0</v>
      </c>
      <c r="F62" s="53">
        <v>18646116.989999998</v>
      </c>
      <c r="G62" s="80">
        <v>19702349.989999998</v>
      </c>
    </row>
    <row r="63" spans="4:15" ht="17.25" x14ac:dyDescent="0.3">
      <c r="D63" s="52" t="s">
        <v>58</v>
      </c>
      <c r="E63" s="53">
        <v>0</v>
      </c>
      <c r="F63" s="53">
        <v>471000</v>
      </c>
      <c r="G63" s="53">
        <v>0</v>
      </c>
      <c r="H63" s="17">
        <f>SUM(F55:F63)</f>
        <v>110934807.71999998</v>
      </c>
      <c r="N63" s="185">
        <f>SUM(E65)</f>
        <v>0</v>
      </c>
      <c r="O63" s="185">
        <f>+G65</f>
        <v>17140000</v>
      </c>
    </row>
    <row r="64" spans="4:15" ht="17.25" x14ac:dyDescent="0.3">
      <c r="D64" s="51" t="s">
        <v>59</v>
      </c>
      <c r="E64" s="53"/>
      <c r="F64" s="53"/>
      <c r="G64" s="81"/>
      <c r="H64" s="27">
        <f>SUM(G55:G62)</f>
        <v>214012744.26000002</v>
      </c>
    </row>
    <row r="65" spans="4:8" ht="17.25" x14ac:dyDescent="0.3">
      <c r="D65" s="52" t="s">
        <v>60</v>
      </c>
      <c r="E65" s="53">
        <v>0</v>
      </c>
      <c r="F65" s="53">
        <v>17140000</v>
      </c>
      <c r="G65" s="53">
        <v>17140000</v>
      </c>
      <c r="H65" s="17">
        <f>+F65</f>
        <v>17140000</v>
      </c>
    </row>
    <row r="66" spans="4:8" ht="17.25" hidden="1" x14ac:dyDescent="0.3">
      <c r="D66" s="52" t="s">
        <v>61</v>
      </c>
      <c r="E66" s="53"/>
      <c r="F66" s="53"/>
    </row>
    <row r="67" spans="4:8" ht="17.25" hidden="1" x14ac:dyDescent="0.3">
      <c r="D67" s="52" t="s">
        <v>62</v>
      </c>
      <c r="E67" s="53"/>
      <c r="F67" s="53"/>
    </row>
    <row r="68" spans="4:8" ht="57" hidden="1" customHeight="1" x14ac:dyDescent="0.3">
      <c r="D68" s="54" t="s">
        <v>63</v>
      </c>
      <c r="E68" s="53"/>
      <c r="F68" s="53"/>
    </row>
    <row r="69" spans="4:8" ht="17.25" hidden="1" x14ac:dyDescent="0.3">
      <c r="D69" s="51" t="s">
        <v>64</v>
      </c>
      <c r="E69" s="53"/>
      <c r="F69" s="53"/>
    </row>
    <row r="70" spans="4:8" ht="17.25" hidden="1" x14ac:dyDescent="0.3">
      <c r="D70" s="52" t="s">
        <v>65</v>
      </c>
      <c r="E70" s="53"/>
      <c r="F70" s="53"/>
    </row>
    <row r="71" spans="4:8" ht="17.25" hidden="1" x14ac:dyDescent="0.3">
      <c r="D71" s="52" t="s">
        <v>66</v>
      </c>
      <c r="E71" s="53"/>
      <c r="F71" s="53"/>
    </row>
    <row r="72" spans="4:8" ht="17.25" hidden="1" x14ac:dyDescent="0.3">
      <c r="D72" s="51" t="s">
        <v>67</v>
      </c>
      <c r="E72" s="53"/>
      <c r="F72" s="53"/>
    </row>
    <row r="73" spans="4:8" ht="17.25" hidden="1" x14ac:dyDescent="0.3">
      <c r="D73" s="52" t="s">
        <v>68</v>
      </c>
      <c r="E73" s="53"/>
      <c r="F73" s="53"/>
    </row>
    <row r="74" spans="4:8" ht="17.25" hidden="1" x14ac:dyDescent="0.3">
      <c r="D74" s="52" t="s">
        <v>69</v>
      </c>
      <c r="E74" s="53"/>
      <c r="F74" s="53"/>
    </row>
    <row r="75" spans="4:8" ht="17.25" hidden="1" x14ac:dyDescent="0.3">
      <c r="D75" s="52" t="s">
        <v>70</v>
      </c>
      <c r="E75" s="53"/>
      <c r="F75" s="53"/>
    </row>
    <row r="76" spans="4:8" ht="17.25" hidden="1" x14ac:dyDescent="0.3">
      <c r="D76" s="49" t="s">
        <v>71</v>
      </c>
      <c r="E76" s="53"/>
      <c r="F76" s="53"/>
    </row>
    <row r="77" spans="4:8" ht="17.25" hidden="1" x14ac:dyDescent="0.3">
      <c r="D77" s="51" t="s">
        <v>72</v>
      </c>
      <c r="E77" s="53"/>
      <c r="F77" s="53"/>
    </row>
    <row r="78" spans="4:8" ht="17.25" hidden="1" x14ac:dyDescent="0.3">
      <c r="D78" s="52" t="s">
        <v>73</v>
      </c>
      <c r="E78" s="53"/>
      <c r="F78" s="53"/>
    </row>
    <row r="79" spans="4:8" ht="17.25" hidden="1" x14ac:dyDescent="0.3">
      <c r="D79" s="52" t="s">
        <v>74</v>
      </c>
      <c r="E79" s="53"/>
      <c r="F79" s="53"/>
    </row>
    <row r="80" spans="4:8" ht="17.25" hidden="1" x14ac:dyDescent="0.3">
      <c r="D80" s="51" t="s">
        <v>75</v>
      </c>
      <c r="E80" s="53"/>
      <c r="F80" s="53"/>
    </row>
    <row r="81" spans="4:15" ht="17.25" hidden="1" x14ac:dyDescent="0.3">
      <c r="D81" s="52" t="s">
        <v>76</v>
      </c>
      <c r="E81" s="53"/>
      <c r="F81" s="53"/>
    </row>
    <row r="82" spans="4:15" ht="17.25" hidden="1" x14ac:dyDescent="0.3">
      <c r="D82" s="52" t="s">
        <v>77</v>
      </c>
      <c r="E82" s="53"/>
      <c r="F82" s="53"/>
    </row>
    <row r="83" spans="4:15" ht="17.25" hidden="1" x14ac:dyDescent="0.3">
      <c r="D83" s="51" t="s">
        <v>78</v>
      </c>
      <c r="E83" s="53"/>
      <c r="F83" s="53"/>
    </row>
    <row r="84" spans="4:15" ht="17.25" hidden="1" x14ac:dyDescent="0.3">
      <c r="D84" s="52" t="s">
        <v>79</v>
      </c>
      <c r="E84" s="53"/>
      <c r="F84" s="53"/>
    </row>
    <row r="85" spans="4:15" ht="16.5" thickBot="1" x14ac:dyDescent="0.3">
      <c r="D85" s="55" t="s">
        <v>80</v>
      </c>
      <c r="E85" s="56">
        <f>SUM(E13:E84)</f>
        <v>21400400819</v>
      </c>
      <c r="F85" s="56">
        <f>SUM(F13:F84)</f>
        <v>21737415441.280006</v>
      </c>
      <c r="G85" s="56">
        <f>SUM(G13:G84)</f>
        <v>22094015441.280006</v>
      </c>
      <c r="N85" s="188">
        <f>SUM(N12:N64)</f>
        <v>21400400819</v>
      </c>
      <c r="O85" s="188">
        <f>SUM(O12:O64)</f>
        <v>22094015441.279999</v>
      </c>
    </row>
    <row r="86" spans="4:15" ht="18" thickTop="1" x14ac:dyDescent="0.3">
      <c r="D86" s="57"/>
      <c r="E86" s="57"/>
      <c r="F86" s="184">
        <f>+F85-E85</f>
        <v>337014622.28000641</v>
      </c>
      <c r="G86" s="185">
        <f>+F85-G85</f>
        <v>-356600000</v>
      </c>
    </row>
    <row r="87" spans="4:15" hidden="1" x14ac:dyDescent="0.25">
      <c r="E87" s="186"/>
      <c r="F87" s="186" t="s">
        <v>509</v>
      </c>
      <c r="G87" s="187">
        <v>120000000</v>
      </c>
      <c r="H87" s="186"/>
      <c r="I87" s="186"/>
      <c r="J87" s="186"/>
      <c r="K87" s="186"/>
      <c r="L87" s="186" t="s">
        <v>508</v>
      </c>
      <c r="M87" s="186"/>
    </row>
    <row r="88" spans="4:15" hidden="1" x14ac:dyDescent="0.25">
      <c r="E88" s="186"/>
      <c r="F88" s="185"/>
      <c r="G88" s="187">
        <v>-1000000000</v>
      </c>
      <c r="H88" s="187">
        <f>SUM(H13:H85)</f>
        <v>22997230063.560001</v>
      </c>
      <c r="I88" s="186"/>
      <c r="J88" s="186"/>
      <c r="K88" s="186"/>
      <c r="L88" s="186">
        <v>242</v>
      </c>
      <c r="M88" s="186" t="s">
        <v>505</v>
      </c>
    </row>
    <row r="89" spans="4:15" hidden="1" x14ac:dyDescent="0.25">
      <c r="E89" s="186"/>
      <c r="F89" s="41"/>
      <c r="G89" s="187">
        <v>1085000000</v>
      </c>
      <c r="H89" s="185">
        <f>+H88-F85</f>
        <v>1259814622.279995</v>
      </c>
      <c r="I89" s="186"/>
      <c r="J89" s="186"/>
      <c r="K89" s="186"/>
      <c r="L89" s="186" t="s">
        <v>506</v>
      </c>
      <c r="M89" s="186"/>
    </row>
    <row r="90" spans="4:15" hidden="1" x14ac:dyDescent="0.25">
      <c r="E90" s="186"/>
      <c r="F90" s="187"/>
      <c r="G90" s="187">
        <f>152100000-500000</f>
        <v>151600000</v>
      </c>
      <c r="H90" s="186"/>
      <c r="I90" s="186"/>
      <c r="J90" s="186"/>
      <c r="K90" s="186"/>
      <c r="L90" s="186" t="s">
        <v>510</v>
      </c>
      <c r="M90" s="186"/>
    </row>
    <row r="91" spans="4:15" ht="15.75" hidden="1" thickBot="1" x14ac:dyDescent="0.3">
      <c r="E91" s="186" t="s">
        <v>511</v>
      </c>
      <c r="F91" s="41">
        <v>1237100000</v>
      </c>
      <c r="G91" s="188">
        <f>SUM(G87:G90)</f>
        <v>356600000</v>
      </c>
      <c r="H91" s="186"/>
      <c r="I91" s="186"/>
      <c r="J91" s="186"/>
      <c r="K91" s="186"/>
      <c r="L91" s="186"/>
      <c r="M91" s="186"/>
    </row>
    <row r="92" spans="4:15" ht="15.75" hidden="1" thickTop="1" x14ac:dyDescent="0.25">
      <c r="E92" s="186" t="s">
        <v>507</v>
      </c>
      <c r="F92" s="185">
        <v>500000</v>
      </c>
      <c r="G92" s="186"/>
      <c r="H92" s="186"/>
      <c r="I92" s="186"/>
      <c r="J92" s="186"/>
      <c r="K92" s="186"/>
      <c r="L92" s="186"/>
      <c r="M92" s="186"/>
    </row>
    <row r="93" spans="4:15" hidden="1" x14ac:dyDescent="0.25">
      <c r="E93" s="186"/>
      <c r="F93" s="186"/>
      <c r="G93" s="187" t="s">
        <v>83</v>
      </c>
      <c r="H93" s="186"/>
      <c r="I93" s="186"/>
      <c r="J93" s="186"/>
      <c r="K93" s="186"/>
      <c r="L93" s="186"/>
      <c r="M93" s="186"/>
    </row>
    <row r="94" spans="4:15" hidden="1" x14ac:dyDescent="0.25">
      <c r="E94" s="186"/>
      <c r="F94" s="186"/>
      <c r="G94" s="189">
        <v>4753259221.5</v>
      </c>
      <c r="H94" s="186"/>
      <c r="I94" s="186"/>
      <c r="J94" s="186"/>
      <c r="K94" s="186"/>
      <c r="L94" s="186" t="s">
        <v>512</v>
      </c>
      <c r="M94" s="186"/>
    </row>
    <row r="95" spans="4:15" hidden="1" x14ac:dyDescent="0.25">
      <c r="E95" s="186"/>
      <c r="F95" s="186"/>
      <c r="G95" s="41">
        <f>1237100000-500000</f>
        <v>1236600000</v>
      </c>
      <c r="H95" s="186"/>
      <c r="I95" s="186"/>
      <c r="J95" s="186"/>
      <c r="K95" s="186"/>
      <c r="L95" s="186" t="s">
        <v>513</v>
      </c>
      <c r="M95" s="186"/>
    </row>
    <row r="96" spans="4:15" hidden="1" x14ac:dyDescent="0.25">
      <c r="E96" s="186"/>
      <c r="F96" s="185"/>
      <c r="G96" s="41">
        <v>934046192.29999995</v>
      </c>
      <c r="H96" s="186"/>
      <c r="I96" s="186"/>
      <c r="J96" s="186"/>
      <c r="K96" s="186"/>
      <c r="L96" s="186" t="s">
        <v>514</v>
      </c>
      <c r="M96" s="186"/>
      <c r="N96" s="41">
        <f>+G96-50000000</f>
        <v>884046192.29999995</v>
      </c>
    </row>
    <row r="97" spans="5:14" hidden="1" x14ac:dyDescent="0.25">
      <c r="E97" s="186"/>
      <c r="F97" s="185"/>
      <c r="G97" s="190">
        <v>2232537000</v>
      </c>
      <c r="H97" s="186"/>
      <c r="I97" s="186"/>
      <c r="J97" s="186"/>
      <c r="K97" s="186"/>
      <c r="L97" s="186" t="s">
        <v>515</v>
      </c>
      <c r="M97" s="186"/>
      <c r="N97" s="41">
        <f>+G97-616268500</f>
        <v>1616268500</v>
      </c>
    </row>
    <row r="98" spans="5:14" hidden="1" x14ac:dyDescent="0.25">
      <c r="E98" s="186"/>
      <c r="F98" s="186"/>
      <c r="G98" s="191">
        <f>SUM(G95:G97)</f>
        <v>4403183192.3000002</v>
      </c>
      <c r="H98" s="186"/>
      <c r="I98" s="186"/>
      <c r="J98" s="186"/>
      <c r="K98" s="186"/>
      <c r="L98" s="186"/>
      <c r="M98" s="186"/>
    </row>
    <row r="99" spans="5:14" ht="15.75" hidden="1" thickBot="1" x14ac:dyDescent="0.3">
      <c r="E99" s="186"/>
      <c r="F99" s="186"/>
      <c r="G99" s="192">
        <f>+G94-G98</f>
        <v>350076029.19999981</v>
      </c>
      <c r="H99" s="186"/>
      <c r="I99" s="186"/>
      <c r="J99" s="186"/>
      <c r="K99" s="186"/>
      <c r="L99" s="186"/>
      <c r="M99" s="186"/>
    </row>
    <row r="100" spans="5:14" ht="15.75" hidden="1" thickTop="1" x14ac:dyDescent="0.25">
      <c r="E100" s="186"/>
      <c r="F100" s="186"/>
      <c r="G100" s="186"/>
      <c r="H100" s="186"/>
      <c r="I100" s="186"/>
      <c r="J100" s="186"/>
      <c r="K100" s="186"/>
      <c r="L100" s="186"/>
      <c r="M100" s="186"/>
    </row>
    <row r="101" spans="5:14" hidden="1" x14ac:dyDescent="0.25"/>
    <row r="102" spans="5:14" hidden="1" x14ac:dyDescent="0.25"/>
  </sheetData>
  <mergeCells count="8">
    <mergeCell ref="G9:G10"/>
    <mergeCell ref="D9:D10"/>
    <mergeCell ref="E9:E10"/>
    <mergeCell ref="F9:F10"/>
    <mergeCell ref="D3:F3"/>
    <mergeCell ref="D4:F4"/>
    <mergeCell ref="D5:F5"/>
    <mergeCell ref="D6:F6"/>
  </mergeCells>
  <pageMargins left="0.17" right="1.52" top="0.75" bottom="0.75" header="0.3" footer="0.3"/>
  <pageSetup scale="51" orientation="portrait" r:id="rId1"/>
  <colBreaks count="1" manualBreakCount="1">
    <brk id="3" min="1" max="8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2B52E-F6E6-4F74-8F97-7247E61D142A}">
  <dimension ref="A2:I19"/>
  <sheetViews>
    <sheetView topLeftCell="A3" workbookViewId="0">
      <selection activeCell="B30" sqref="B30"/>
    </sheetView>
  </sheetViews>
  <sheetFormatPr defaultRowHeight="15" x14ac:dyDescent="0.25"/>
  <cols>
    <col min="2" max="2" width="100.42578125" customWidth="1"/>
    <col min="3" max="3" width="48.7109375" customWidth="1"/>
    <col min="6" max="6" width="15.28515625" customWidth="1"/>
  </cols>
  <sheetData>
    <row r="2" spans="1:9" ht="25.5" customHeight="1" x14ac:dyDescent="0.3">
      <c r="B2" s="59"/>
      <c r="I2" s="18"/>
    </row>
    <row r="3" spans="1:9" ht="25.5" customHeight="1" x14ac:dyDescent="0.25">
      <c r="A3" s="60"/>
      <c r="B3" s="61"/>
      <c r="I3" s="18"/>
    </row>
    <row r="4" spans="1:9" ht="25.5" customHeight="1" x14ac:dyDescent="0.25">
      <c r="A4" s="60"/>
      <c r="B4" s="62"/>
      <c r="I4" s="18"/>
    </row>
    <row r="5" spans="1:9" ht="25.5" customHeight="1" x14ac:dyDescent="0.25">
      <c r="A5" s="60"/>
      <c r="B5" s="62"/>
      <c r="I5" s="18"/>
    </row>
    <row r="6" spans="1:9" ht="25.5" customHeight="1" x14ac:dyDescent="0.25">
      <c r="A6" s="124" t="s">
        <v>106</v>
      </c>
      <c r="B6" s="124"/>
      <c r="C6" s="124"/>
      <c r="D6" s="124"/>
      <c r="I6" s="18"/>
    </row>
    <row r="7" spans="1:9" ht="25.5" customHeight="1" x14ac:dyDescent="0.3">
      <c r="A7" s="63"/>
      <c r="B7" s="59"/>
      <c r="I7" s="18"/>
    </row>
    <row r="8" spans="1:9" ht="25.5" customHeight="1" x14ac:dyDescent="0.3">
      <c r="A8" s="64"/>
      <c r="B8" s="65"/>
      <c r="I8" s="18"/>
    </row>
    <row r="9" spans="1:9" ht="25.5" customHeight="1" x14ac:dyDescent="0.25">
      <c r="A9" s="64"/>
      <c r="B9" s="66" t="s">
        <v>114</v>
      </c>
      <c r="C9" s="67">
        <f>+F10+F11+F12</f>
        <v>337014622.27999997</v>
      </c>
      <c r="F9" s="17">
        <f>+F10-157333.34</f>
        <v>331001935.61000001</v>
      </c>
      <c r="I9" s="18"/>
    </row>
    <row r="10" spans="1:9" ht="25.5" customHeight="1" x14ac:dyDescent="0.25">
      <c r="A10" s="64"/>
      <c r="B10" s="68" t="s">
        <v>107</v>
      </c>
      <c r="C10" s="69">
        <v>789000000</v>
      </c>
      <c r="F10" s="18">
        <v>331159268.94999999</v>
      </c>
      <c r="G10">
        <v>3002</v>
      </c>
      <c r="I10" s="18"/>
    </row>
    <row r="11" spans="1:9" ht="25.5" customHeight="1" x14ac:dyDescent="0.3">
      <c r="A11" s="64"/>
      <c r="B11" s="70" t="s">
        <v>108</v>
      </c>
      <c r="C11" s="71">
        <f>20000*12</f>
        <v>240000</v>
      </c>
      <c r="F11" s="18">
        <v>5855310.9400000004</v>
      </c>
      <c r="G11">
        <v>9995</v>
      </c>
      <c r="I11" s="18"/>
    </row>
    <row r="12" spans="1:9" ht="25.5" customHeight="1" x14ac:dyDescent="0.3">
      <c r="A12" s="64"/>
      <c r="B12" s="70" t="s">
        <v>109</v>
      </c>
      <c r="C12" s="71">
        <f>450000*12</f>
        <v>5400000</v>
      </c>
      <c r="F12" s="18">
        <v>42.39</v>
      </c>
      <c r="G12">
        <v>9998</v>
      </c>
      <c r="I12" s="18"/>
    </row>
    <row r="13" spans="1:9" ht="25.5" customHeight="1" x14ac:dyDescent="0.3">
      <c r="A13" s="64"/>
      <c r="B13" s="72" t="s">
        <v>110</v>
      </c>
      <c r="C13" s="73">
        <f>2150000*12</f>
        <v>25800000</v>
      </c>
      <c r="I13" s="18"/>
    </row>
    <row r="14" spans="1:9" ht="25.5" customHeight="1" thickBot="1" x14ac:dyDescent="0.35">
      <c r="A14" s="64"/>
      <c r="B14" s="74" t="s">
        <v>111</v>
      </c>
      <c r="C14" s="75">
        <f>SUM(C9:C13)</f>
        <v>1157454622.28</v>
      </c>
      <c r="I14" s="18"/>
    </row>
    <row r="15" spans="1:9" ht="25.5" customHeight="1" thickTop="1" x14ac:dyDescent="0.3">
      <c r="A15" s="63"/>
      <c r="B15" s="59" t="s">
        <v>112</v>
      </c>
      <c r="C15" s="76">
        <v>20579960819</v>
      </c>
      <c r="I15" s="18"/>
    </row>
    <row r="16" spans="1:9" ht="25.5" customHeight="1" thickBot="1" x14ac:dyDescent="0.35">
      <c r="B16" s="77" t="s">
        <v>113</v>
      </c>
      <c r="C16" s="78">
        <f>SUM(C14:C15)</f>
        <v>21737415441.279999</v>
      </c>
      <c r="I16" s="18"/>
    </row>
    <row r="17" spans="2:3" ht="16.5" thickTop="1" x14ac:dyDescent="0.25">
      <c r="B17" s="82" t="s">
        <v>116</v>
      </c>
      <c r="C17" s="83">
        <v>120000000</v>
      </c>
    </row>
    <row r="18" spans="2:3" ht="16.5" thickBot="1" x14ac:dyDescent="0.3">
      <c r="C18" s="84">
        <f>+C16+C17</f>
        <v>21857415441.279999</v>
      </c>
    </row>
    <row r="19" spans="2:3" ht="15.75" thickTop="1" x14ac:dyDescent="0.25"/>
  </sheetData>
  <mergeCells count="1">
    <mergeCell ref="A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E8B04-1D0F-4FA1-94ED-9F2E3F2E88AC}">
  <dimension ref="A1:V657"/>
  <sheetViews>
    <sheetView workbookViewId="0">
      <selection activeCell="H51" sqref="H51:I51"/>
    </sheetView>
  </sheetViews>
  <sheetFormatPr defaultRowHeight="15" x14ac:dyDescent="0.25"/>
  <cols>
    <col min="1" max="1" width="9.140625" style="85"/>
    <col min="2" max="2" width="41" style="85" customWidth="1"/>
    <col min="3" max="3" width="2.85546875" style="85" customWidth="1"/>
    <col min="4" max="4" width="12" style="85" customWidth="1"/>
    <col min="5" max="5" width="4.85546875" style="85" customWidth="1"/>
    <col min="6" max="6" width="12" style="85" customWidth="1"/>
    <col min="7" max="7" width="2.85546875" style="85" customWidth="1"/>
    <col min="8" max="8" width="13" style="85" customWidth="1"/>
    <col min="9" max="9" width="2.85546875" style="85" customWidth="1"/>
    <col min="10" max="10" width="13" style="85" hidden="1" customWidth="1"/>
    <col min="11" max="11" width="4" style="85" hidden="1" customWidth="1"/>
    <col min="12" max="12" width="12" style="85" hidden="1" customWidth="1"/>
    <col min="13" max="13" width="2.85546875" style="85" hidden="1" customWidth="1"/>
    <col min="14" max="14" width="13.85546875" style="85" hidden="1" customWidth="1"/>
    <col min="15" max="15" width="2.85546875" style="85" hidden="1" customWidth="1"/>
    <col min="16" max="16" width="13" style="85" hidden="1" customWidth="1"/>
    <col min="17" max="17" width="2.85546875" style="85" hidden="1" customWidth="1"/>
    <col min="18" max="18" width="13" style="85" hidden="1" customWidth="1"/>
    <col min="19" max="19" width="2.85546875" style="85" hidden="1" customWidth="1"/>
    <col min="20" max="20" width="12" style="85" hidden="1" customWidth="1"/>
    <col min="21" max="21" width="13.85546875" style="95" customWidth="1"/>
    <col min="22" max="22" width="16.28515625" style="85" customWidth="1"/>
    <col min="23" max="16384" width="9.140625" style="85"/>
  </cols>
  <sheetData>
    <row r="1" spans="2:20" ht="13.5" customHeight="1" x14ac:dyDescent="0.25">
      <c r="B1" s="162" t="s">
        <v>117</v>
      </c>
      <c r="C1" s="181" t="s">
        <v>482</v>
      </c>
      <c r="D1" s="165"/>
      <c r="E1" s="164" t="s">
        <v>119</v>
      </c>
      <c r="F1" s="165"/>
      <c r="G1" s="116"/>
      <c r="H1" s="182" t="s">
        <v>105</v>
      </c>
      <c r="I1" s="168" t="s">
        <v>121</v>
      </c>
      <c r="J1" s="169"/>
      <c r="K1" s="160" t="s">
        <v>122</v>
      </c>
      <c r="L1" s="172"/>
      <c r="M1" s="172"/>
      <c r="N1" s="172"/>
      <c r="O1" s="172"/>
      <c r="P1" s="172"/>
      <c r="Q1" s="172"/>
      <c r="R1" s="172"/>
      <c r="S1" s="172"/>
      <c r="T1" s="161"/>
    </row>
    <row r="2" spans="2:20" ht="18" customHeight="1" x14ac:dyDescent="0.25">
      <c r="B2" s="163"/>
      <c r="C2" s="166"/>
      <c r="D2" s="167"/>
      <c r="E2" s="166"/>
      <c r="F2" s="167"/>
      <c r="G2" s="117"/>
      <c r="H2" s="183"/>
      <c r="I2" s="170"/>
      <c r="J2" s="171"/>
      <c r="K2" s="156" t="s">
        <v>123</v>
      </c>
      <c r="L2" s="157"/>
      <c r="M2" s="173" t="s">
        <v>124</v>
      </c>
      <c r="N2" s="174"/>
      <c r="O2" s="156" t="s">
        <v>125</v>
      </c>
      <c r="P2" s="157"/>
      <c r="Q2" s="158" t="s">
        <v>126</v>
      </c>
      <c r="R2" s="159"/>
      <c r="S2" s="160" t="s">
        <v>127</v>
      </c>
      <c r="T2" s="161"/>
    </row>
    <row r="3" spans="2:20" ht="8.25" customHeight="1" x14ac:dyDescent="0.25">
      <c r="B3" s="139" t="s">
        <v>128</v>
      </c>
      <c r="C3" s="139"/>
      <c r="D3" s="147">
        <v>21400400819</v>
      </c>
      <c r="E3" s="147"/>
      <c r="F3" s="147">
        <v>320126288.27999997</v>
      </c>
      <c r="G3" s="147"/>
      <c r="H3" s="148">
        <v>847530204.27999997</v>
      </c>
      <c r="I3" s="148"/>
      <c r="J3" s="147">
        <v>686693873.94000006</v>
      </c>
      <c r="K3" s="147"/>
      <c r="L3" s="147">
        <v>160836330.34</v>
      </c>
      <c r="M3" s="147"/>
      <c r="N3" s="148">
        <v>154711161.38999999</v>
      </c>
      <c r="O3" s="148"/>
      <c r="P3" s="148">
        <v>71334909.319999993</v>
      </c>
      <c r="Q3" s="148"/>
      <c r="R3" s="148">
        <v>61448008.439999998</v>
      </c>
      <c r="S3" s="148"/>
      <c r="T3" s="87">
        <v>59100143.280000001</v>
      </c>
    </row>
    <row r="4" spans="2:20" ht="23.25" customHeight="1" x14ac:dyDescent="0.25">
      <c r="B4" s="152" t="s">
        <v>129</v>
      </c>
      <c r="C4" s="152"/>
      <c r="D4" s="180">
        <v>160500000</v>
      </c>
      <c r="E4" s="180"/>
      <c r="F4" s="153">
        <v>0</v>
      </c>
      <c r="G4" s="153"/>
      <c r="H4" s="155">
        <v>160500000</v>
      </c>
      <c r="I4" s="155"/>
      <c r="J4" s="154">
        <v>125486132.12</v>
      </c>
      <c r="K4" s="154"/>
      <c r="L4" s="154">
        <v>35013867.880000003</v>
      </c>
      <c r="M4" s="154"/>
      <c r="N4" s="155">
        <v>35013867.880000003</v>
      </c>
      <c r="O4" s="155"/>
      <c r="P4" s="155">
        <v>23238867.879999999</v>
      </c>
      <c r="Q4" s="155"/>
      <c r="R4" s="155">
        <v>23238867.879999999</v>
      </c>
      <c r="S4" s="155"/>
      <c r="T4" s="88">
        <v>23238867.879999999</v>
      </c>
    </row>
    <row r="5" spans="2:20" ht="12.6" customHeight="1" x14ac:dyDescent="0.25">
      <c r="B5" s="145" t="s">
        <v>130</v>
      </c>
      <c r="C5" s="145"/>
      <c r="D5" s="179">
        <v>160500000</v>
      </c>
      <c r="E5" s="179"/>
      <c r="F5" s="146">
        <v>0</v>
      </c>
      <c r="G5" s="146"/>
      <c r="H5" s="148">
        <v>160500000</v>
      </c>
      <c r="I5" s="148"/>
      <c r="J5" s="147">
        <v>125486132.12</v>
      </c>
      <c r="K5" s="147"/>
      <c r="L5" s="147">
        <v>35013867.880000003</v>
      </c>
      <c r="M5" s="147"/>
      <c r="N5" s="148">
        <v>35013867.880000003</v>
      </c>
      <c r="O5" s="148"/>
      <c r="P5" s="148">
        <v>23238867.879999999</v>
      </c>
      <c r="Q5" s="148"/>
      <c r="R5" s="148">
        <v>23238867.879999999</v>
      </c>
      <c r="S5" s="148"/>
      <c r="T5" s="87">
        <v>23238867.879999999</v>
      </c>
    </row>
    <row r="6" spans="2:20" ht="9.6" customHeight="1" x14ac:dyDescent="0.25">
      <c r="B6" s="145" t="s">
        <v>131</v>
      </c>
      <c r="C6" s="145"/>
      <c r="D6" s="179">
        <v>160500000</v>
      </c>
      <c r="E6" s="179"/>
      <c r="F6" s="146">
        <v>0</v>
      </c>
      <c r="G6" s="146"/>
      <c r="H6" s="148">
        <v>160500000</v>
      </c>
      <c r="I6" s="148"/>
      <c r="J6" s="147">
        <v>125486132.12</v>
      </c>
      <c r="K6" s="147"/>
      <c r="L6" s="147">
        <v>35013867.880000003</v>
      </c>
      <c r="M6" s="147"/>
      <c r="N6" s="148">
        <v>35013867.880000003</v>
      </c>
      <c r="O6" s="148"/>
      <c r="P6" s="148">
        <v>23238867.879999999</v>
      </c>
      <c r="Q6" s="148"/>
      <c r="R6" s="148">
        <v>23238867.879999999</v>
      </c>
      <c r="S6" s="148"/>
      <c r="T6" s="87">
        <v>23238867.879999999</v>
      </c>
    </row>
    <row r="7" spans="2:20" ht="9" customHeight="1" x14ac:dyDescent="0.25">
      <c r="B7" s="145" t="s">
        <v>132</v>
      </c>
      <c r="C7" s="145"/>
      <c r="D7" s="179">
        <v>160500000</v>
      </c>
      <c r="E7" s="179"/>
      <c r="F7" s="146">
        <v>0</v>
      </c>
      <c r="G7" s="146"/>
      <c r="H7" s="148">
        <v>160500000</v>
      </c>
      <c r="I7" s="148"/>
      <c r="J7" s="147">
        <v>125486132.12</v>
      </c>
      <c r="K7" s="147"/>
      <c r="L7" s="147">
        <v>35013867.880000003</v>
      </c>
      <c r="M7" s="147"/>
      <c r="N7" s="148">
        <v>35013867.880000003</v>
      </c>
      <c r="O7" s="148"/>
      <c r="P7" s="148">
        <v>23238867.879999999</v>
      </c>
      <c r="Q7" s="148"/>
      <c r="R7" s="148">
        <v>23238867.879999999</v>
      </c>
      <c r="S7" s="148"/>
      <c r="T7" s="87">
        <v>23238867.879999999</v>
      </c>
    </row>
    <row r="8" spans="2:20" ht="8.85" customHeight="1" x14ac:dyDescent="0.25">
      <c r="B8" s="141" t="s">
        <v>133</v>
      </c>
      <c r="C8" s="141"/>
      <c r="D8" s="178">
        <v>160500000</v>
      </c>
      <c r="E8" s="178"/>
      <c r="F8" s="142">
        <v>0</v>
      </c>
      <c r="G8" s="142"/>
      <c r="H8" s="137">
        <v>160500000</v>
      </c>
      <c r="I8" s="137"/>
      <c r="J8" s="143">
        <v>125486132.12</v>
      </c>
      <c r="K8" s="143"/>
      <c r="L8" s="143">
        <v>35013867.880000003</v>
      </c>
      <c r="M8" s="143"/>
      <c r="N8" s="137">
        <v>35013867.880000003</v>
      </c>
      <c r="O8" s="137"/>
      <c r="P8" s="137">
        <v>23238867.879999999</v>
      </c>
      <c r="Q8" s="137"/>
      <c r="R8" s="137">
        <v>23238867.879999999</v>
      </c>
      <c r="S8" s="137"/>
      <c r="T8" s="90">
        <v>23238867.879999999</v>
      </c>
    </row>
    <row r="9" spans="2:20" ht="11.25" customHeight="1" x14ac:dyDescent="0.25">
      <c r="B9" s="150" t="s">
        <v>134</v>
      </c>
      <c r="C9" s="150"/>
      <c r="D9" s="179">
        <v>3600000</v>
      </c>
      <c r="E9" s="179"/>
      <c r="F9" s="146">
        <v>0</v>
      </c>
      <c r="G9" s="146"/>
      <c r="H9" s="148">
        <v>3600000</v>
      </c>
      <c r="I9" s="148"/>
      <c r="J9" s="147">
        <v>3200000</v>
      </c>
      <c r="K9" s="147"/>
      <c r="L9" s="147">
        <v>400000</v>
      </c>
      <c r="M9" s="147"/>
      <c r="N9" s="148">
        <v>400000</v>
      </c>
      <c r="O9" s="148"/>
      <c r="P9" s="148">
        <v>400000</v>
      </c>
      <c r="Q9" s="148"/>
      <c r="R9" s="148">
        <v>400000</v>
      </c>
      <c r="S9" s="148"/>
      <c r="T9" s="87">
        <v>400000</v>
      </c>
    </row>
    <row r="10" spans="2:20" ht="12.6" customHeight="1" x14ac:dyDescent="0.25">
      <c r="B10" s="149" t="s">
        <v>130</v>
      </c>
      <c r="C10" s="149"/>
      <c r="D10" s="179">
        <v>3600000</v>
      </c>
      <c r="E10" s="179"/>
      <c r="F10" s="146">
        <v>0</v>
      </c>
      <c r="G10" s="146"/>
      <c r="H10" s="148">
        <v>3600000</v>
      </c>
      <c r="I10" s="148"/>
      <c r="J10" s="147">
        <v>3200000</v>
      </c>
      <c r="K10" s="147"/>
      <c r="L10" s="147">
        <v>400000</v>
      </c>
      <c r="M10" s="147"/>
      <c r="N10" s="148">
        <v>400000</v>
      </c>
      <c r="O10" s="148"/>
      <c r="P10" s="148">
        <v>400000</v>
      </c>
      <c r="Q10" s="148"/>
      <c r="R10" s="148">
        <v>400000</v>
      </c>
      <c r="S10" s="148"/>
      <c r="T10" s="87">
        <v>400000</v>
      </c>
    </row>
    <row r="11" spans="2:20" ht="9.6" customHeight="1" x14ac:dyDescent="0.25">
      <c r="B11" s="145" t="s">
        <v>131</v>
      </c>
      <c r="C11" s="145"/>
      <c r="D11" s="179">
        <v>3600000</v>
      </c>
      <c r="E11" s="179"/>
      <c r="F11" s="146">
        <v>0</v>
      </c>
      <c r="G11" s="146"/>
      <c r="H11" s="148">
        <v>3600000</v>
      </c>
      <c r="I11" s="148"/>
      <c r="J11" s="147">
        <v>3200000</v>
      </c>
      <c r="K11" s="147"/>
      <c r="L11" s="147">
        <v>400000</v>
      </c>
      <c r="M11" s="147"/>
      <c r="N11" s="148">
        <v>400000</v>
      </c>
      <c r="O11" s="148"/>
      <c r="P11" s="148">
        <v>400000</v>
      </c>
      <c r="Q11" s="148"/>
      <c r="R11" s="148">
        <v>400000</v>
      </c>
      <c r="S11" s="148"/>
      <c r="T11" s="87">
        <v>400000</v>
      </c>
    </row>
    <row r="12" spans="2:20" ht="9.1999999999999993" customHeight="1" x14ac:dyDescent="0.25">
      <c r="B12" s="145" t="s">
        <v>135</v>
      </c>
      <c r="C12" s="145"/>
      <c r="D12" s="179">
        <v>3600000</v>
      </c>
      <c r="E12" s="179"/>
      <c r="F12" s="146">
        <v>0</v>
      </c>
      <c r="G12" s="146"/>
      <c r="H12" s="148">
        <v>3600000</v>
      </c>
      <c r="I12" s="148"/>
      <c r="J12" s="147">
        <v>3200000</v>
      </c>
      <c r="K12" s="147"/>
      <c r="L12" s="147">
        <v>400000</v>
      </c>
      <c r="M12" s="147"/>
      <c r="N12" s="148">
        <v>400000</v>
      </c>
      <c r="O12" s="148"/>
      <c r="P12" s="148">
        <v>400000</v>
      </c>
      <c r="Q12" s="148"/>
      <c r="R12" s="148">
        <v>400000</v>
      </c>
      <c r="S12" s="148"/>
      <c r="T12" s="87">
        <v>400000</v>
      </c>
    </row>
    <row r="13" spans="2:20" ht="8.4499999999999993" customHeight="1" x14ac:dyDescent="0.25">
      <c r="B13" s="141" t="s">
        <v>136</v>
      </c>
      <c r="C13" s="141"/>
      <c r="D13" s="178">
        <v>3600000</v>
      </c>
      <c r="E13" s="178"/>
      <c r="F13" s="142">
        <v>0</v>
      </c>
      <c r="G13" s="142"/>
      <c r="H13" s="137">
        <v>3600000</v>
      </c>
      <c r="I13" s="137"/>
      <c r="J13" s="143">
        <v>3200000</v>
      </c>
      <c r="K13" s="143"/>
      <c r="L13" s="143">
        <v>400000</v>
      </c>
      <c r="M13" s="143"/>
      <c r="N13" s="137">
        <v>400000</v>
      </c>
      <c r="O13" s="137"/>
      <c r="P13" s="137">
        <v>400000</v>
      </c>
      <c r="Q13" s="137"/>
      <c r="R13" s="137">
        <v>400000</v>
      </c>
      <c r="S13" s="137"/>
      <c r="T13" s="90">
        <v>400000</v>
      </c>
    </row>
    <row r="14" spans="2:20" ht="11.25" customHeight="1" x14ac:dyDescent="0.25">
      <c r="B14" s="150" t="s">
        <v>137</v>
      </c>
      <c r="C14" s="150"/>
      <c r="D14" s="179">
        <v>10710000</v>
      </c>
      <c r="E14" s="179"/>
      <c r="F14" s="146">
        <v>0</v>
      </c>
      <c r="G14" s="146"/>
      <c r="H14" s="148">
        <v>10710000</v>
      </c>
      <c r="I14" s="148"/>
      <c r="J14" s="147">
        <v>8475000</v>
      </c>
      <c r="K14" s="147"/>
      <c r="L14" s="147">
        <v>2235000</v>
      </c>
      <c r="M14" s="147"/>
      <c r="N14" s="148">
        <v>2235000</v>
      </c>
      <c r="O14" s="148"/>
      <c r="P14" s="148">
        <v>1545000</v>
      </c>
      <c r="Q14" s="148"/>
      <c r="R14" s="148">
        <v>1545000</v>
      </c>
      <c r="S14" s="148"/>
      <c r="T14" s="87">
        <v>1545000</v>
      </c>
    </row>
    <row r="15" spans="2:20" ht="12.6" customHeight="1" x14ac:dyDescent="0.25">
      <c r="B15" s="149" t="s">
        <v>130</v>
      </c>
      <c r="C15" s="149"/>
      <c r="D15" s="179">
        <v>10710000</v>
      </c>
      <c r="E15" s="179"/>
      <c r="F15" s="146">
        <v>0</v>
      </c>
      <c r="G15" s="146"/>
      <c r="H15" s="148">
        <v>10710000</v>
      </c>
      <c r="I15" s="148"/>
      <c r="J15" s="147">
        <v>8475000</v>
      </c>
      <c r="K15" s="147"/>
      <c r="L15" s="147">
        <v>2235000</v>
      </c>
      <c r="M15" s="147"/>
      <c r="N15" s="148">
        <v>2235000</v>
      </c>
      <c r="O15" s="148"/>
      <c r="P15" s="148">
        <v>1545000</v>
      </c>
      <c r="Q15" s="148"/>
      <c r="R15" s="148">
        <v>1545000</v>
      </c>
      <c r="S15" s="148"/>
      <c r="T15" s="87">
        <v>1545000</v>
      </c>
    </row>
    <row r="16" spans="2:20" ht="9.6" customHeight="1" x14ac:dyDescent="0.25">
      <c r="B16" s="145" t="s">
        <v>131</v>
      </c>
      <c r="C16" s="145"/>
      <c r="D16" s="179">
        <v>10710000</v>
      </c>
      <c r="E16" s="179"/>
      <c r="F16" s="146">
        <v>0</v>
      </c>
      <c r="G16" s="146"/>
      <c r="H16" s="148">
        <v>10710000</v>
      </c>
      <c r="I16" s="148"/>
      <c r="J16" s="147">
        <v>8475000</v>
      </c>
      <c r="K16" s="147"/>
      <c r="L16" s="147">
        <v>2235000</v>
      </c>
      <c r="M16" s="147"/>
      <c r="N16" s="148">
        <v>2235000</v>
      </c>
      <c r="O16" s="148"/>
      <c r="P16" s="148">
        <v>1545000</v>
      </c>
      <c r="Q16" s="148"/>
      <c r="R16" s="148">
        <v>1545000</v>
      </c>
      <c r="S16" s="148"/>
      <c r="T16" s="87">
        <v>1545000</v>
      </c>
    </row>
    <row r="17" spans="2:20" ht="9.1999999999999993" customHeight="1" x14ac:dyDescent="0.25">
      <c r="B17" s="145" t="s">
        <v>135</v>
      </c>
      <c r="C17" s="145"/>
      <c r="D17" s="179">
        <v>10710000</v>
      </c>
      <c r="E17" s="179"/>
      <c r="F17" s="146">
        <v>0</v>
      </c>
      <c r="G17" s="146"/>
      <c r="H17" s="148">
        <v>10710000</v>
      </c>
      <c r="I17" s="148"/>
      <c r="J17" s="147">
        <v>8475000</v>
      </c>
      <c r="K17" s="147"/>
      <c r="L17" s="147">
        <v>2235000</v>
      </c>
      <c r="M17" s="147"/>
      <c r="N17" s="148">
        <v>2235000</v>
      </c>
      <c r="O17" s="148"/>
      <c r="P17" s="148">
        <v>1545000</v>
      </c>
      <c r="Q17" s="148"/>
      <c r="R17" s="148">
        <v>1545000</v>
      </c>
      <c r="S17" s="148"/>
      <c r="T17" s="87">
        <v>1545000</v>
      </c>
    </row>
    <row r="18" spans="2:20" ht="8.4499999999999993" customHeight="1" x14ac:dyDescent="0.25">
      <c r="B18" s="141" t="s">
        <v>138</v>
      </c>
      <c r="C18" s="141"/>
      <c r="D18" s="178">
        <v>10710000</v>
      </c>
      <c r="E18" s="178"/>
      <c r="F18" s="142">
        <v>0</v>
      </c>
      <c r="G18" s="142"/>
      <c r="H18" s="137">
        <v>10710000</v>
      </c>
      <c r="I18" s="137"/>
      <c r="J18" s="143">
        <v>8475000</v>
      </c>
      <c r="K18" s="143"/>
      <c r="L18" s="143">
        <v>2235000</v>
      </c>
      <c r="M18" s="143"/>
      <c r="N18" s="137">
        <v>2235000</v>
      </c>
      <c r="O18" s="137"/>
      <c r="P18" s="137">
        <v>1545000</v>
      </c>
      <c r="Q18" s="137"/>
      <c r="R18" s="137">
        <v>1545000</v>
      </c>
      <c r="S18" s="137"/>
      <c r="T18" s="90">
        <v>1545000</v>
      </c>
    </row>
    <row r="19" spans="2:20" ht="11.25" customHeight="1" x14ac:dyDescent="0.25">
      <c r="B19" s="150" t="s">
        <v>139</v>
      </c>
      <c r="C19" s="150"/>
      <c r="D19" s="179">
        <v>28840000</v>
      </c>
      <c r="E19" s="179"/>
      <c r="F19" s="146">
        <v>0</v>
      </c>
      <c r="G19" s="146"/>
      <c r="H19" s="148">
        <v>28840000</v>
      </c>
      <c r="I19" s="148"/>
      <c r="J19" s="147">
        <v>23300000</v>
      </c>
      <c r="K19" s="147"/>
      <c r="L19" s="147">
        <v>5540000</v>
      </c>
      <c r="M19" s="147"/>
      <c r="N19" s="148">
        <v>5540000</v>
      </c>
      <c r="O19" s="148"/>
      <c r="P19" s="148">
        <v>3630000</v>
      </c>
      <c r="Q19" s="148"/>
      <c r="R19" s="148">
        <v>3630000</v>
      </c>
      <c r="S19" s="148"/>
      <c r="T19" s="87">
        <v>3630000</v>
      </c>
    </row>
    <row r="20" spans="2:20" ht="12.6" customHeight="1" x14ac:dyDescent="0.25">
      <c r="B20" s="145" t="s">
        <v>130</v>
      </c>
      <c r="C20" s="145"/>
      <c r="D20" s="179">
        <v>28840000</v>
      </c>
      <c r="E20" s="179"/>
      <c r="F20" s="146">
        <v>0</v>
      </c>
      <c r="G20" s="146"/>
      <c r="H20" s="148">
        <v>28840000</v>
      </c>
      <c r="I20" s="148"/>
      <c r="J20" s="147">
        <v>23300000</v>
      </c>
      <c r="K20" s="147"/>
      <c r="L20" s="147">
        <v>5540000</v>
      </c>
      <c r="M20" s="147"/>
      <c r="N20" s="148">
        <v>5540000</v>
      </c>
      <c r="O20" s="148"/>
      <c r="P20" s="148">
        <v>3630000</v>
      </c>
      <c r="Q20" s="148"/>
      <c r="R20" s="148">
        <v>3630000</v>
      </c>
      <c r="S20" s="148"/>
      <c r="T20" s="87">
        <v>3630000</v>
      </c>
    </row>
    <row r="21" spans="2:20" ht="9.6" customHeight="1" x14ac:dyDescent="0.25">
      <c r="B21" s="145" t="s">
        <v>131</v>
      </c>
      <c r="C21" s="145"/>
      <c r="D21" s="179">
        <v>28840000</v>
      </c>
      <c r="E21" s="179"/>
      <c r="F21" s="146">
        <v>0</v>
      </c>
      <c r="G21" s="146"/>
      <c r="H21" s="148">
        <v>28840000</v>
      </c>
      <c r="I21" s="148"/>
      <c r="J21" s="147">
        <v>23300000</v>
      </c>
      <c r="K21" s="147"/>
      <c r="L21" s="147">
        <v>5540000</v>
      </c>
      <c r="M21" s="147"/>
      <c r="N21" s="148">
        <v>5540000</v>
      </c>
      <c r="O21" s="148"/>
      <c r="P21" s="148">
        <v>3630000</v>
      </c>
      <c r="Q21" s="148"/>
      <c r="R21" s="148">
        <v>3630000</v>
      </c>
      <c r="S21" s="148"/>
      <c r="T21" s="87">
        <v>3630000</v>
      </c>
    </row>
    <row r="22" spans="2:20" ht="9" customHeight="1" x14ac:dyDescent="0.25">
      <c r="B22" s="145" t="s">
        <v>135</v>
      </c>
      <c r="C22" s="145"/>
      <c r="D22" s="179">
        <v>28840000</v>
      </c>
      <c r="E22" s="179"/>
      <c r="F22" s="146">
        <v>0</v>
      </c>
      <c r="G22" s="146"/>
      <c r="H22" s="148">
        <v>28840000</v>
      </c>
      <c r="I22" s="148"/>
      <c r="J22" s="147">
        <v>23300000</v>
      </c>
      <c r="K22" s="147"/>
      <c r="L22" s="147">
        <v>5540000</v>
      </c>
      <c r="M22" s="147"/>
      <c r="N22" s="148">
        <v>5540000</v>
      </c>
      <c r="O22" s="148"/>
      <c r="P22" s="148">
        <v>3630000</v>
      </c>
      <c r="Q22" s="148"/>
      <c r="R22" s="148">
        <v>3630000</v>
      </c>
      <c r="S22" s="148"/>
      <c r="T22" s="87">
        <v>3630000</v>
      </c>
    </row>
    <row r="23" spans="2:20" ht="8.85" customHeight="1" x14ac:dyDescent="0.25">
      <c r="B23" s="141" t="s">
        <v>140</v>
      </c>
      <c r="C23" s="141"/>
      <c r="D23" s="178">
        <v>28840000</v>
      </c>
      <c r="E23" s="178"/>
      <c r="F23" s="142">
        <v>0</v>
      </c>
      <c r="G23" s="142"/>
      <c r="H23" s="137">
        <v>28840000</v>
      </c>
      <c r="I23" s="137"/>
      <c r="J23" s="143">
        <v>23300000</v>
      </c>
      <c r="K23" s="143"/>
      <c r="L23" s="143">
        <v>5540000</v>
      </c>
      <c r="M23" s="143"/>
      <c r="N23" s="137">
        <v>5540000</v>
      </c>
      <c r="O23" s="137"/>
      <c r="P23" s="137">
        <v>3630000</v>
      </c>
      <c r="Q23" s="137"/>
      <c r="R23" s="137">
        <v>3630000</v>
      </c>
      <c r="S23" s="137"/>
      <c r="T23" s="90">
        <v>3630000</v>
      </c>
    </row>
    <row r="24" spans="2:20" ht="11.25" customHeight="1" x14ac:dyDescent="0.25">
      <c r="B24" s="150" t="s">
        <v>141</v>
      </c>
      <c r="C24" s="150"/>
      <c r="D24" s="179">
        <v>10800000</v>
      </c>
      <c r="E24" s="179"/>
      <c r="F24" s="146">
        <v>0</v>
      </c>
      <c r="G24" s="146"/>
      <c r="H24" s="148">
        <v>10800000</v>
      </c>
      <c r="I24" s="148"/>
      <c r="J24" s="147">
        <v>9511000</v>
      </c>
      <c r="K24" s="147"/>
      <c r="L24" s="147">
        <v>1289000</v>
      </c>
      <c r="M24" s="147"/>
      <c r="N24" s="148">
        <v>1289000</v>
      </c>
      <c r="O24" s="148"/>
      <c r="P24" s="148">
        <v>1289000</v>
      </c>
      <c r="Q24" s="148"/>
      <c r="R24" s="148">
        <v>1289000</v>
      </c>
      <c r="S24" s="148"/>
      <c r="T24" s="87">
        <v>1289000</v>
      </c>
    </row>
    <row r="25" spans="2:20" ht="12.6" customHeight="1" x14ac:dyDescent="0.25">
      <c r="B25" s="149" t="s">
        <v>130</v>
      </c>
      <c r="C25" s="149"/>
      <c r="D25" s="179">
        <v>10800000</v>
      </c>
      <c r="E25" s="179"/>
      <c r="F25" s="146">
        <v>0</v>
      </c>
      <c r="G25" s="146"/>
      <c r="H25" s="148">
        <v>10800000</v>
      </c>
      <c r="I25" s="148"/>
      <c r="J25" s="147">
        <v>9511000</v>
      </c>
      <c r="K25" s="147"/>
      <c r="L25" s="147">
        <v>1289000</v>
      </c>
      <c r="M25" s="147"/>
      <c r="N25" s="148">
        <v>1289000</v>
      </c>
      <c r="O25" s="148"/>
      <c r="P25" s="148">
        <v>1289000</v>
      </c>
      <c r="Q25" s="148"/>
      <c r="R25" s="148">
        <v>1289000</v>
      </c>
      <c r="S25" s="148"/>
      <c r="T25" s="87">
        <v>1289000</v>
      </c>
    </row>
    <row r="26" spans="2:20" ht="9.6" customHeight="1" x14ac:dyDescent="0.25">
      <c r="B26" s="145" t="s">
        <v>131</v>
      </c>
      <c r="C26" s="145"/>
      <c r="D26" s="179">
        <v>10800000</v>
      </c>
      <c r="E26" s="179"/>
      <c r="F26" s="146">
        <v>0</v>
      </c>
      <c r="G26" s="146"/>
      <c r="H26" s="148">
        <v>10800000</v>
      </c>
      <c r="I26" s="148"/>
      <c r="J26" s="147">
        <v>9511000</v>
      </c>
      <c r="K26" s="147"/>
      <c r="L26" s="147">
        <v>1289000</v>
      </c>
      <c r="M26" s="147"/>
      <c r="N26" s="148">
        <v>1289000</v>
      </c>
      <c r="O26" s="148"/>
      <c r="P26" s="148">
        <v>1289000</v>
      </c>
      <c r="Q26" s="148"/>
      <c r="R26" s="148">
        <v>1289000</v>
      </c>
      <c r="S26" s="148"/>
      <c r="T26" s="87">
        <v>1289000</v>
      </c>
    </row>
    <row r="27" spans="2:20" ht="9.1999999999999993" customHeight="1" x14ac:dyDescent="0.25">
      <c r="B27" s="145" t="s">
        <v>135</v>
      </c>
      <c r="C27" s="145"/>
      <c r="D27" s="179">
        <v>10800000</v>
      </c>
      <c r="E27" s="179"/>
      <c r="F27" s="146">
        <v>0</v>
      </c>
      <c r="G27" s="146"/>
      <c r="H27" s="148">
        <v>10800000</v>
      </c>
      <c r="I27" s="148"/>
      <c r="J27" s="147">
        <v>9511000</v>
      </c>
      <c r="K27" s="147"/>
      <c r="L27" s="147">
        <v>1289000</v>
      </c>
      <c r="M27" s="147"/>
      <c r="N27" s="148">
        <v>1289000</v>
      </c>
      <c r="O27" s="148"/>
      <c r="P27" s="148">
        <v>1289000</v>
      </c>
      <c r="Q27" s="148"/>
      <c r="R27" s="148">
        <v>1289000</v>
      </c>
      <c r="S27" s="148"/>
      <c r="T27" s="87">
        <v>1289000</v>
      </c>
    </row>
    <row r="28" spans="2:20" ht="8.4499999999999993" customHeight="1" x14ac:dyDescent="0.25">
      <c r="B28" s="141" t="s">
        <v>142</v>
      </c>
      <c r="C28" s="141"/>
      <c r="D28" s="178">
        <v>10800000</v>
      </c>
      <c r="E28" s="178"/>
      <c r="F28" s="142">
        <v>0</v>
      </c>
      <c r="G28" s="142"/>
      <c r="H28" s="137">
        <v>10800000</v>
      </c>
      <c r="I28" s="137"/>
      <c r="J28" s="143">
        <v>9511000</v>
      </c>
      <c r="K28" s="143"/>
      <c r="L28" s="143">
        <v>1289000</v>
      </c>
      <c r="M28" s="143"/>
      <c r="N28" s="137">
        <v>1289000</v>
      </c>
      <c r="O28" s="137"/>
      <c r="P28" s="137">
        <v>1289000</v>
      </c>
      <c r="Q28" s="137"/>
      <c r="R28" s="137">
        <v>1289000</v>
      </c>
      <c r="S28" s="137"/>
      <c r="T28" s="90">
        <v>1289000</v>
      </c>
    </row>
    <row r="29" spans="2:20" ht="11.25" customHeight="1" x14ac:dyDescent="0.25">
      <c r="B29" s="150" t="s">
        <v>143</v>
      </c>
      <c r="C29" s="150"/>
      <c r="D29" s="179">
        <v>5436000</v>
      </c>
      <c r="E29" s="179"/>
      <c r="F29" s="146">
        <v>0</v>
      </c>
      <c r="G29" s="146"/>
      <c r="H29" s="148">
        <v>5436000</v>
      </c>
      <c r="I29" s="148"/>
      <c r="J29" s="147">
        <v>4602000</v>
      </c>
      <c r="K29" s="147"/>
      <c r="L29" s="147">
        <v>834000</v>
      </c>
      <c r="M29" s="147"/>
      <c r="N29" s="148">
        <v>834000</v>
      </c>
      <c r="O29" s="148"/>
      <c r="P29" s="148">
        <v>834000</v>
      </c>
      <c r="Q29" s="148"/>
      <c r="R29" s="148">
        <v>834000</v>
      </c>
      <c r="S29" s="148"/>
      <c r="T29" s="87">
        <v>834000</v>
      </c>
    </row>
    <row r="30" spans="2:20" ht="12.6" customHeight="1" x14ac:dyDescent="0.25">
      <c r="B30" s="149" t="s">
        <v>130</v>
      </c>
      <c r="C30" s="149"/>
      <c r="D30" s="179">
        <v>5436000</v>
      </c>
      <c r="E30" s="179"/>
      <c r="F30" s="146">
        <v>0</v>
      </c>
      <c r="G30" s="146"/>
      <c r="H30" s="148">
        <v>5436000</v>
      </c>
      <c r="I30" s="148"/>
      <c r="J30" s="147">
        <v>4602000</v>
      </c>
      <c r="K30" s="147"/>
      <c r="L30" s="147">
        <v>834000</v>
      </c>
      <c r="M30" s="147"/>
      <c r="N30" s="148">
        <v>834000</v>
      </c>
      <c r="O30" s="148"/>
      <c r="P30" s="148">
        <v>834000</v>
      </c>
      <c r="Q30" s="148"/>
      <c r="R30" s="148">
        <v>834000</v>
      </c>
      <c r="S30" s="148"/>
      <c r="T30" s="87">
        <v>834000</v>
      </c>
    </row>
    <row r="31" spans="2:20" ht="9.6" customHeight="1" x14ac:dyDescent="0.25">
      <c r="B31" s="145" t="s">
        <v>131</v>
      </c>
      <c r="C31" s="145"/>
      <c r="D31" s="179">
        <v>5436000</v>
      </c>
      <c r="E31" s="179"/>
      <c r="F31" s="146">
        <v>0</v>
      </c>
      <c r="G31" s="146"/>
      <c r="H31" s="148">
        <v>5436000</v>
      </c>
      <c r="I31" s="148"/>
      <c r="J31" s="147">
        <v>4602000</v>
      </c>
      <c r="K31" s="147"/>
      <c r="L31" s="147">
        <v>834000</v>
      </c>
      <c r="M31" s="147"/>
      <c r="N31" s="148">
        <v>834000</v>
      </c>
      <c r="O31" s="148"/>
      <c r="P31" s="148">
        <v>834000</v>
      </c>
      <c r="Q31" s="148"/>
      <c r="R31" s="148">
        <v>834000</v>
      </c>
      <c r="S31" s="148"/>
      <c r="T31" s="87">
        <v>834000</v>
      </c>
    </row>
    <row r="32" spans="2:20" ht="9.1999999999999993" customHeight="1" x14ac:dyDescent="0.25">
      <c r="B32" s="145" t="s">
        <v>135</v>
      </c>
      <c r="C32" s="145"/>
      <c r="D32" s="179">
        <v>5436000</v>
      </c>
      <c r="E32" s="179"/>
      <c r="F32" s="146">
        <v>0</v>
      </c>
      <c r="G32" s="146"/>
      <c r="H32" s="148">
        <v>5436000</v>
      </c>
      <c r="I32" s="148"/>
      <c r="J32" s="147">
        <v>4602000</v>
      </c>
      <c r="K32" s="147"/>
      <c r="L32" s="147">
        <v>834000</v>
      </c>
      <c r="M32" s="147"/>
      <c r="N32" s="148">
        <v>834000</v>
      </c>
      <c r="O32" s="148"/>
      <c r="P32" s="148">
        <v>834000</v>
      </c>
      <c r="Q32" s="148"/>
      <c r="R32" s="148">
        <v>834000</v>
      </c>
      <c r="S32" s="148"/>
      <c r="T32" s="87">
        <v>834000</v>
      </c>
    </row>
    <row r="33" spans="2:20" ht="8.4499999999999993" customHeight="1" x14ac:dyDescent="0.25">
      <c r="B33" s="141" t="s">
        <v>144</v>
      </c>
      <c r="C33" s="141"/>
      <c r="D33" s="178">
        <v>5436000</v>
      </c>
      <c r="E33" s="178"/>
      <c r="F33" s="142">
        <v>0</v>
      </c>
      <c r="G33" s="142"/>
      <c r="H33" s="137">
        <v>5436000</v>
      </c>
      <c r="I33" s="137"/>
      <c r="J33" s="143">
        <v>4602000</v>
      </c>
      <c r="K33" s="143"/>
      <c r="L33" s="143">
        <v>834000</v>
      </c>
      <c r="M33" s="143"/>
      <c r="N33" s="137">
        <v>834000</v>
      </c>
      <c r="O33" s="137"/>
      <c r="P33" s="137">
        <v>834000</v>
      </c>
      <c r="Q33" s="137"/>
      <c r="R33" s="137">
        <v>834000</v>
      </c>
      <c r="S33" s="137"/>
      <c r="T33" s="90">
        <v>834000</v>
      </c>
    </row>
    <row r="34" spans="2:20" ht="11.25" customHeight="1" x14ac:dyDescent="0.25">
      <c r="B34" s="150" t="s">
        <v>145</v>
      </c>
      <c r="C34" s="150"/>
      <c r="D34" s="179">
        <v>16811667</v>
      </c>
      <c r="E34" s="179"/>
      <c r="F34" s="146">
        <v>0</v>
      </c>
      <c r="G34" s="146"/>
      <c r="H34" s="148">
        <v>16811667</v>
      </c>
      <c r="I34" s="148"/>
      <c r="J34" s="147">
        <v>16811667</v>
      </c>
      <c r="K34" s="147"/>
      <c r="L34" s="146">
        <v>0</v>
      </c>
      <c r="M34" s="146"/>
      <c r="N34" s="144">
        <v>0</v>
      </c>
      <c r="O34" s="144"/>
      <c r="P34" s="144">
        <v>0</v>
      </c>
      <c r="Q34" s="144"/>
      <c r="R34" s="144">
        <v>0</v>
      </c>
      <c r="S34" s="144"/>
      <c r="T34" s="92">
        <v>0</v>
      </c>
    </row>
    <row r="35" spans="2:20" ht="12.6" customHeight="1" x14ac:dyDescent="0.25">
      <c r="B35" s="145" t="s">
        <v>130</v>
      </c>
      <c r="C35" s="145"/>
      <c r="D35" s="179">
        <v>16811667</v>
      </c>
      <c r="E35" s="179"/>
      <c r="F35" s="146">
        <v>0</v>
      </c>
      <c r="G35" s="146"/>
      <c r="H35" s="148">
        <v>16811667</v>
      </c>
      <c r="I35" s="148"/>
      <c r="J35" s="147">
        <v>16811667</v>
      </c>
      <c r="K35" s="147"/>
      <c r="L35" s="146">
        <v>0</v>
      </c>
      <c r="M35" s="146"/>
      <c r="N35" s="144">
        <v>0</v>
      </c>
      <c r="O35" s="144"/>
      <c r="P35" s="144">
        <v>0</v>
      </c>
      <c r="Q35" s="144"/>
      <c r="R35" s="144">
        <v>0</v>
      </c>
      <c r="S35" s="144"/>
      <c r="T35" s="92">
        <v>0</v>
      </c>
    </row>
    <row r="36" spans="2:20" ht="9.6" customHeight="1" x14ac:dyDescent="0.25">
      <c r="B36" s="145" t="s">
        <v>131</v>
      </c>
      <c r="C36" s="145"/>
      <c r="D36" s="179">
        <v>16811667</v>
      </c>
      <c r="E36" s="179"/>
      <c r="F36" s="146">
        <v>0</v>
      </c>
      <c r="G36" s="146"/>
      <c r="H36" s="148">
        <v>16811667</v>
      </c>
      <c r="I36" s="148"/>
      <c r="J36" s="147">
        <v>16811667</v>
      </c>
      <c r="K36" s="147"/>
      <c r="L36" s="146">
        <v>0</v>
      </c>
      <c r="M36" s="146"/>
      <c r="N36" s="144">
        <v>0</v>
      </c>
      <c r="O36" s="144"/>
      <c r="P36" s="144">
        <v>0</v>
      </c>
      <c r="Q36" s="144"/>
      <c r="R36" s="144">
        <v>0</v>
      </c>
      <c r="S36" s="144"/>
      <c r="T36" s="92">
        <v>0</v>
      </c>
    </row>
    <row r="37" spans="2:20" ht="9" customHeight="1" x14ac:dyDescent="0.25">
      <c r="B37" s="145" t="s">
        <v>146</v>
      </c>
      <c r="C37" s="145"/>
      <c r="D37" s="179">
        <v>16811667</v>
      </c>
      <c r="E37" s="179"/>
      <c r="F37" s="146">
        <v>0</v>
      </c>
      <c r="G37" s="146"/>
      <c r="H37" s="148">
        <v>16811667</v>
      </c>
      <c r="I37" s="148"/>
      <c r="J37" s="147">
        <v>16811667</v>
      </c>
      <c r="K37" s="147"/>
      <c r="L37" s="146">
        <v>0</v>
      </c>
      <c r="M37" s="146"/>
      <c r="N37" s="144">
        <v>0</v>
      </c>
      <c r="O37" s="144"/>
      <c r="P37" s="144">
        <v>0</v>
      </c>
      <c r="Q37" s="144"/>
      <c r="R37" s="144">
        <v>0</v>
      </c>
      <c r="S37" s="144"/>
      <c r="T37" s="92">
        <v>0</v>
      </c>
    </row>
    <row r="38" spans="2:20" ht="8.85" customHeight="1" x14ac:dyDescent="0.25">
      <c r="B38" s="141" t="s">
        <v>147</v>
      </c>
      <c r="C38" s="141"/>
      <c r="D38" s="178">
        <v>16811667</v>
      </c>
      <c r="E38" s="178"/>
      <c r="F38" s="142">
        <v>0</v>
      </c>
      <c r="G38" s="142"/>
      <c r="H38" s="137">
        <v>16811667</v>
      </c>
      <c r="I38" s="137"/>
      <c r="J38" s="143">
        <v>16811667</v>
      </c>
      <c r="K38" s="143"/>
      <c r="L38" s="142">
        <v>0</v>
      </c>
      <c r="M38" s="142"/>
      <c r="N38" s="138">
        <v>0</v>
      </c>
      <c r="O38" s="138"/>
      <c r="P38" s="138">
        <v>0</v>
      </c>
      <c r="Q38" s="138"/>
      <c r="R38" s="138">
        <v>0</v>
      </c>
      <c r="S38" s="138"/>
      <c r="T38" s="93">
        <v>0</v>
      </c>
    </row>
    <row r="39" spans="2:20" ht="11.25" customHeight="1" x14ac:dyDescent="0.25">
      <c r="B39" s="150" t="s">
        <v>148</v>
      </c>
      <c r="C39" s="150"/>
      <c r="D39" s="179">
        <v>1000000</v>
      </c>
      <c r="E39" s="179"/>
      <c r="F39" s="146">
        <v>0</v>
      </c>
      <c r="G39" s="146"/>
      <c r="H39" s="148">
        <v>1000000</v>
      </c>
      <c r="I39" s="148"/>
      <c r="J39" s="147">
        <v>582000</v>
      </c>
      <c r="K39" s="147"/>
      <c r="L39" s="147">
        <v>418000</v>
      </c>
      <c r="M39" s="147"/>
      <c r="N39" s="148">
        <v>418000</v>
      </c>
      <c r="O39" s="148"/>
      <c r="P39" s="148">
        <v>418000</v>
      </c>
      <c r="Q39" s="148"/>
      <c r="R39" s="148">
        <v>418000</v>
      </c>
      <c r="S39" s="148"/>
      <c r="T39" s="87">
        <v>180000</v>
      </c>
    </row>
    <row r="40" spans="2:20" ht="12.6" customHeight="1" x14ac:dyDescent="0.25">
      <c r="B40" s="149" t="s">
        <v>130</v>
      </c>
      <c r="C40" s="149"/>
      <c r="D40" s="179">
        <v>1000000</v>
      </c>
      <c r="E40" s="179"/>
      <c r="F40" s="146">
        <v>0</v>
      </c>
      <c r="G40" s="146"/>
      <c r="H40" s="148">
        <v>1000000</v>
      </c>
      <c r="I40" s="148"/>
      <c r="J40" s="147">
        <v>582000</v>
      </c>
      <c r="K40" s="147"/>
      <c r="L40" s="147">
        <v>418000</v>
      </c>
      <c r="M40" s="147"/>
      <c r="N40" s="148">
        <v>418000</v>
      </c>
      <c r="O40" s="148"/>
      <c r="P40" s="148">
        <v>418000</v>
      </c>
      <c r="Q40" s="148"/>
      <c r="R40" s="148">
        <v>418000</v>
      </c>
      <c r="S40" s="148"/>
      <c r="T40" s="87">
        <v>180000</v>
      </c>
    </row>
    <row r="41" spans="2:20" ht="9.6" customHeight="1" x14ac:dyDescent="0.25">
      <c r="B41" s="145" t="s">
        <v>131</v>
      </c>
      <c r="C41" s="145"/>
      <c r="D41" s="179">
        <v>1000000</v>
      </c>
      <c r="E41" s="179"/>
      <c r="F41" s="146">
        <v>0</v>
      </c>
      <c r="G41" s="146"/>
      <c r="H41" s="148">
        <v>1000000</v>
      </c>
      <c r="I41" s="148"/>
      <c r="J41" s="147">
        <v>582000</v>
      </c>
      <c r="K41" s="147"/>
      <c r="L41" s="147">
        <v>418000</v>
      </c>
      <c r="M41" s="147"/>
      <c r="N41" s="148">
        <v>418000</v>
      </c>
      <c r="O41" s="148"/>
      <c r="P41" s="148">
        <v>418000</v>
      </c>
      <c r="Q41" s="148"/>
      <c r="R41" s="148">
        <v>418000</v>
      </c>
      <c r="S41" s="148"/>
      <c r="T41" s="87">
        <v>180000</v>
      </c>
    </row>
    <row r="42" spans="2:20" ht="9.1999999999999993" customHeight="1" x14ac:dyDescent="0.25">
      <c r="B42" s="145" t="s">
        <v>149</v>
      </c>
      <c r="C42" s="145"/>
      <c r="D42" s="179">
        <v>1000000</v>
      </c>
      <c r="E42" s="179"/>
      <c r="F42" s="146">
        <v>0</v>
      </c>
      <c r="G42" s="146"/>
      <c r="H42" s="148">
        <v>1000000</v>
      </c>
      <c r="I42" s="148"/>
      <c r="J42" s="147">
        <v>582000</v>
      </c>
      <c r="K42" s="147"/>
      <c r="L42" s="147">
        <v>418000</v>
      </c>
      <c r="M42" s="147"/>
      <c r="N42" s="148">
        <v>418000</v>
      </c>
      <c r="O42" s="148"/>
      <c r="P42" s="148">
        <v>418000</v>
      </c>
      <c r="Q42" s="148"/>
      <c r="R42" s="148">
        <v>418000</v>
      </c>
      <c r="S42" s="148"/>
      <c r="T42" s="87">
        <v>180000</v>
      </c>
    </row>
    <row r="43" spans="2:20" ht="8.4499999999999993" customHeight="1" x14ac:dyDescent="0.25">
      <c r="B43" s="141" t="s">
        <v>150</v>
      </c>
      <c r="C43" s="141"/>
      <c r="D43" s="178">
        <v>1000000</v>
      </c>
      <c r="E43" s="178"/>
      <c r="F43" s="142">
        <v>0</v>
      </c>
      <c r="G43" s="142"/>
      <c r="H43" s="137">
        <v>1000000</v>
      </c>
      <c r="I43" s="137"/>
      <c r="J43" s="143">
        <v>582000</v>
      </c>
      <c r="K43" s="143"/>
      <c r="L43" s="143">
        <v>418000</v>
      </c>
      <c r="M43" s="143"/>
      <c r="N43" s="137">
        <v>418000</v>
      </c>
      <c r="O43" s="137"/>
      <c r="P43" s="137">
        <v>418000</v>
      </c>
      <c r="Q43" s="137"/>
      <c r="R43" s="137">
        <v>418000</v>
      </c>
      <c r="S43" s="137"/>
      <c r="T43" s="90">
        <v>180000</v>
      </c>
    </row>
    <row r="44" spans="2:20" ht="11.25" customHeight="1" x14ac:dyDescent="0.25">
      <c r="B44" s="150" t="s">
        <v>151</v>
      </c>
      <c r="C44" s="150"/>
      <c r="D44" s="179">
        <v>1000000</v>
      </c>
      <c r="E44" s="179"/>
      <c r="F44" s="146">
        <v>0</v>
      </c>
      <c r="G44" s="146"/>
      <c r="H44" s="148">
        <v>1000000</v>
      </c>
      <c r="I44" s="148"/>
      <c r="J44" s="147">
        <v>900323.03</v>
      </c>
      <c r="K44" s="147"/>
      <c r="L44" s="147">
        <v>99676.97</v>
      </c>
      <c r="M44" s="147"/>
      <c r="N44" s="148">
        <v>99676.97</v>
      </c>
      <c r="O44" s="148"/>
      <c r="P44" s="148">
        <v>99676.97</v>
      </c>
      <c r="Q44" s="148"/>
      <c r="R44" s="148">
        <v>99676.97</v>
      </c>
      <c r="S44" s="148"/>
      <c r="T44" s="87">
        <v>52607.29</v>
      </c>
    </row>
    <row r="45" spans="2:20" ht="12.6" customHeight="1" x14ac:dyDescent="0.25">
      <c r="B45" s="149" t="s">
        <v>130</v>
      </c>
      <c r="C45" s="149"/>
      <c r="D45" s="179">
        <v>1000000</v>
      </c>
      <c r="E45" s="179"/>
      <c r="F45" s="146">
        <v>0</v>
      </c>
      <c r="G45" s="146"/>
      <c r="H45" s="148">
        <v>1000000</v>
      </c>
      <c r="I45" s="148"/>
      <c r="J45" s="147">
        <v>900323.03</v>
      </c>
      <c r="K45" s="147"/>
      <c r="L45" s="147">
        <v>99676.97</v>
      </c>
      <c r="M45" s="147"/>
      <c r="N45" s="148">
        <v>99676.97</v>
      </c>
      <c r="O45" s="148"/>
      <c r="P45" s="148">
        <v>99676.97</v>
      </c>
      <c r="Q45" s="148"/>
      <c r="R45" s="148">
        <v>99676.97</v>
      </c>
      <c r="S45" s="148"/>
      <c r="T45" s="87">
        <v>52607.29</v>
      </c>
    </row>
    <row r="46" spans="2:20" ht="9.6" customHeight="1" x14ac:dyDescent="0.25">
      <c r="B46" s="145" t="s">
        <v>131</v>
      </c>
      <c r="C46" s="145"/>
      <c r="D46" s="179">
        <v>1000000</v>
      </c>
      <c r="E46" s="179"/>
      <c r="F46" s="146">
        <v>0</v>
      </c>
      <c r="G46" s="146"/>
      <c r="H46" s="148">
        <v>1000000</v>
      </c>
      <c r="I46" s="148"/>
      <c r="J46" s="147">
        <v>900323.03</v>
      </c>
      <c r="K46" s="147"/>
      <c r="L46" s="147">
        <v>99676.97</v>
      </c>
      <c r="M46" s="147"/>
      <c r="N46" s="148">
        <v>99676.97</v>
      </c>
      <c r="O46" s="148"/>
      <c r="P46" s="148">
        <v>99676.97</v>
      </c>
      <c r="Q46" s="148"/>
      <c r="R46" s="148">
        <v>99676.97</v>
      </c>
      <c r="S46" s="148"/>
      <c r="T46" s="87">
        <v>52607.29</v>
      </c>
    </row>
    <row r="47" spans="2:20" ht="9.1999999999999993" customHeight="1" x14ac:dyDescent="0.25">
      <c r="B47" s="145" t="s">
        <v>149</v>
      </c>
      <c r="C47" s="145"/>
      <c r="D47" s="179">
        <v>1000000</v>
      </c>
      <c r="E47" s="179"/>
      <c r="F47" s="146">
        <v>0</v>
      </c>
      <c r="G47" s="146"/>
      <c r="H47" s="148">
        <v>1000000</v>
      </c>
      <c r="I47" s="148"/>
      <c r="J47" s="147">
        <v>900323.03</v>
      </c>
      <c r="K47" s="147"/>
      <c r="L47" s="147">
        <v>99676.97</v>
      </c>
      <c r="M47" s="147"/>
      <c r="N47" s="148">
        <v>99676.97</v>
      </c>
      <c r="O47" s="148"/>
      <c r="P47" s="148">
        <v>99676.97</v>
      </c>
      <c r="Q47" s="148"/>
      <c r="R47" s="148">
        <v>99676.97</v>
      </c>
      <c r="S47" s="148"/>
      <c r="T47" s="87">
        <v>52607.29</v>
      </c>
    </row>
    <row r="48" spans="2:20" ht="8.25" customHeight="1" x14ac:dyDescent="0.25">
      <c r="B48" s="141" t="s">
        <v>152</v>
      </c>
      <c r="C48" s="141"/>
      <c r="D48" s="178">
        <v>1000000</v>
      </c>
      <c r="E48" s="178"/>
      <c r="F48" s="142">
        <v>0</v>
      </c>
      <c r="G48" s="142"/>
      <c r="H48" s="137">
        <v>1000000</v>
      </c>
      <c r="I48" s="137"/>
      <c r="J48" s="143">
        <v>900323.03</v>
      </c>
      <c r="K48" s="143"/>
      <c r="L48" s="143">
        <v>99676.97</v>
      </c>
      <c r="M48" s="143"/>
      <c r="N48" s="137">
        <v>99676.97</v>
      </c>
      <c r="O48" s="137"/>
      <c r="P48" s="137">
        <v>99676.97</v>
      </c>
      <c r="Q48" s="137"/>
      <c r="R48" s="137">
        <v>99676.97</v>
      </c>
      <c r="S48" s="137"/>
      <c r="T48" s="90">
        <v>52607.29</v>
      </c>
    </row>
    <row r="49" spans="2:20" ht="13.5" customHeight="1" x14ac:dyDescent="0.25">
      <c r="B49" s="162" t="s">
        <v>117</v>
      </c>
      <c r="C49" s="164" t="s">
        <v>118</v>
      </c>
      <c r="D49" s="165"/>
      <c r="E49" s="164" t="s">
        <v>119</v>
      </c>
      <c r="F49" s="165"/>
      <c r="G49" s="164" t="s">
        <v>120</v>
      </c>
      <c r="H49" s="165"/>
      <c r="I49" s="168" t="s">
        <v>121</v>
      </c>
      <c r="J49" s="169"/>
      <c r="K49" s="160" t="s">
        <v>122</v>
      </c>
      <c r="L49" s="172"/>
      <c r="M49" s="172"/>
      <c r="N49" s="172"/>
      <c r="O49" s="172"/>
      <c r="P49" s="172"/>
      <c r="Q49" s="172"/>
      <c r="R49" s="172"/>
      <c r="S49" s="172"/>
      <c r="T49" s="161"/>
    </row>
    <row r="50" spans="2:20" ht="18" customHeight="1" x14ac:dyDescent="0.25">
      <c r="B50" s="163"/>
      <c r="C50" s="166"/>
      <c r="D50" s="167"/>
      <c r="E50" s="166"/>
      <c r="F50" s="167"/>
      <c r="G50" s="166"/>
      <c r="H50" s="167"/>
      <c r="I50" s="170"/>
      <c r="J50" s="171"/>
      <c r="K50" s="156" t="s">
        <v>123</v>
      </c>
      <c r="L50" s="157"/>
      <c r="M50" s="173" t="s">
        <v>124</v>
      </c>
      <c r="N50" s="174"/>
      <c r="O50" s="156" t="s">
        <v>125</v>
      </c>
      <c r="P50" s="157"/>
      <c r="Q50" s="158" t="s">
        <v>126</v>
      </c>
      <c r="R50" s="159"/>
      <c r="S50" s="160" t="s">
        <v>127</v>
      </c>
      <c r="T50" s="161"/>
    </row>
    <row r="51" spans="2:20" ht="8.25" customHeight="1" x14ac:dyDescent="0.25">
      <c r="B51" s="139" t="s">
        <v>128</v>
      </c>
      <c r="C51" s="139"/>
      <c r="D51" s="147">
        <v>21400400819</v>
      </c>
      <c r="E51" s="147"/>
      <c r="F51" s="147">
        <v>320126288.27999997</v>
      </c>
      <c r="G51" s="147"/>
      <c r="H51" s="177">
        <f>+D51+F51</f>
        <v>21720527107.279999</v>
      </c>
      <c r="I51" s="177"/>
      <c r="J51" s="147">
        <v>686693873.94000006</v>
      </c>
      <c r="K51" s="147"/>
      <c r="L51" s="147">
        <v>160836330.34</v>
      </c>
      <c r="M51" s="147"/>
      <c r="N51" s="148">
        <v>154711161.38999999</v>
      </c>
      <c r="O51" s="148"/>
      <c r="P51" s="148">
        <v>71334909.319999993</v>
      </c>
      <c r="Q51" s="148"/>
      <c r="R51" s="148">
        <v>61448008.439999998</v>
      </c>
      <c r="S51" s="148"/>
      <c r="T51" s="87">
        <v>59100143.280000001</v>
      </c>
    </row>
    <row r="52" spans="2:20" ht="23.25" customHeight="1" x14ac:dyDescent="0.25">
      <c r="B52" s="152" t="s">
        <v>153</v>
      </c>
      <c r="C52" s="152"/>
      <c r="D52" s="154">
        <v>432000</v>
      </c>
      <c r="E52" s="154"/>
      <c r="F52" s="153">
        <v>0</v>
      </c>
      <c r="G52" s="153"/>
      <c r="H52" s="155">
        <v>432000</v>
      </c>
      <c r="I52" s="155"/>
      <c r="J52" s="154">
        <v>352800</v>
      </c>
      <c r="K52" s="154"/>
      <c r="L52" s="154">
        <v>79200</v>
      </c>
      <c r="M52" s="154"/>
      <c r="N52" s="155">
        <v>79200</v>
      </c>
      <c r="O52" s="155"/>
      <c r="P52" s="155">
        <v>79200</v>
      </c>
      <c r="Q52" s="155"/>
      <c r="R52" s="155">
        <v>79200</v>
      </c>
      <c r="S52" s="155"/>
      <c r="T52" s="88">
        <v>79200</v>
      </c>
    </row>
    <row r="53" spans="2:20" ht="12.6" customHeight="1" x14ac:dyDescent="0.25">
      <c r="B53" s="145" t="s">
        <v>130</v>
      </c>
      <c r="C53" s="145"/>
      <c r="D53" s="147">
        <v>432000</v>
      </c>
      <c r="E53" s="147"/>
      <c r="F53" s="146">
        <v>0</v>
      </c>
      <c r="G53" s="146"/>
      <c r="H53" s="148">
        <v>432000</v>
      </c>
      <c r="I53" s="148"/>
      <c r="J53" s="147">
        <v>352800</v>
      </c>
      <c r="K53" s="147"/>
      <c r="L53" s="147">
        <v>79200</v>
      </c>
      <c r="M53" s="147"/>
      <c r="N53" s="148">
        <v>79200</v>
      </c>
      <c r="O53" s="148"/>
      <c r="P53" s="148">
        <v>79200</v>
      </c>
      <c r="Q53" s="148"/>
      <c r="R53" s="148">
        <v>79200</v>
      </c>
      <c r="S53" s="148"/>
      <c r="T53" s="87">
        <v>79200</v>
      </c>
    </row>
    <row r="54" spans="2:20" ht="9.6" customHeight="1" x14ac:dyDescent="0.25">
      <c r="B54" s="145" t="s">
        <v>154</v>
      </c>
      <c r="C54" s="145"/>
      <c r="D54" s="147">
        <v>432000</v>
      </c>
      <c r="E54" s="147"/>
      <c r="F54" s="146">
        <v>0</v>
      </c>
      <c r="G54" s="146"/>
      <c r="H54" s="148">
        <v>432000</v>
      </c>
      <c r="I54" s="148"/>
      <c r="J54" s="147">
        <v>352800</v>
      </c>
      <c r="K54" s="147"/>
      <c r="L54" s="147">
        <v>79200</v>
      </c>
      <c r="M54" s="147"/>
      <c r="N54" s="148">
        <v>79200</v>
      </c>
      <c r="O54" s="148"/>
      <c r="P54" s="148">
        <v>79200</v>
      </c>
      <c r="Q54" s="148"/>
      <c r="R54" s="148">
        <v>79200</v>
      </c>
      <c r="S54" s="148"/>
      <c r="T54" s="87">
        <v>79200</v>
      </c>
    </row>
    <row r="55" spans="2:20" ht="9" customHeight="1" x14ac:dyDescent="0.25">
      <c r="B55" s="145" t="s">
        <v>155</v>
      </c>
      <c r="C55" s="145"/>
      <c r="D55" s="147">
        <v>432000</v>
      </c>
      <c r="E55" s="147"/>
      <c r="F55" s="146">
        <v>0</v>
      </c>
      <c r="G55" s="146"/>
      <c r="H55" s="148">
        <v>432000</v>
      </c>
      <c r="I55" s="148"/>
      <c r="J55" s="147">
        <v>352800</v>
      </c>
      <c r="K55" s="147"/>
      <c r="L55" s="147">
        <v>79200</v>
      </c>
      <c r="M55" s="147"/>
      <c r="N55" s="148">
        <v>79200</v>
      </c>
      <c r="O55" s="148"/>
      <c r="P55" s="148">
        <v>79200</v>
      </c>
      <c r="Q55" s="148"/>
      <c r="R55" s="148">
        <v>79200</v>
      </c>
      <c r="S55" s="148"/>
      <c r="T55" s="87">
        <v>79200</v>
      </c>
    </row>
    <row r="56" spans="2:20" ht="8.85" customHeight="1" x14ac:dyDescent="0.25">
      <c r="B56" s="141" t="s">
        <v>156</v>
      </c>
      <c r="C56" s="141"/>
      <c r="D56" s="143">
        <v>432000</v>
      </c>
      <c r="E56" s="143"/>
      <c r="F56" s="142">
        <v>0</v>
      </c>
      <c r="G56" s="142"/>
      <c r="H56" s="137">
        <v>432000</v>
      </c>
      <c r="I56" s="137"/>
      <c r="J56" s="143">
        <v>352800</v>
      </c>
      <c r="K56" s="143"/>
      <c r="L56" s="143">
        <v>79200</v>
      </c>
      <c r="M56" s="143"/>
      <c r="N56" s="137">
        <v>79200</v>
      </c>
      <c r="O56" s="137"/>
      <c r="P56" s="137">
        <v>79200</v>
      </c>
      <c r="Q56" s="137"/>
      <c r="R56" s="137">
        <v>79200</v>
      </c>
      <c r="S56" s="137"/>
      <c r="T56" s="90">
        <v>79200</v>
      </c>
    </row>
    <row r="57" spans="2:20" ht="11.25" customHeight="1" x14ac:dyDescent="0.25">
      <c r="B57" s="150" t="s">
        <v>157</v>
      </c>
      <c r="C57" s="150"/>
      <c r="D57" s="147">
        <v>360000</v>
      </c>
      <c r="E57" s="147"/>
      <c r="F57" s="146">
        <v>0</v>
      </c>
      <c r="G57" s="146"/>
      <c r="H57" s="148">
        <v>360000</v>
      </c>
      <c r="I57" s="148"/>
      <c r="J57" s="147">
        <v>271607.46999999997</v>
      </c>
      <c r="K57" s="147"/>
      <c r="L57" s="147">
        <v>88392.53</v>
      </c>
      <c r="M57" s="147"/>
      <c r="N57" s="148">
        <v>88392.53</v>
      </c>
      <c r="O57" s="148"/>
      <c r="P57" s="148">
        <v>88392.53</v>
      </c>
      <c r="Q57" s="148"/>
      <c r="R57" s="144">
        <v>0</v>
      </c>
      <c r="S57" s="144"/>
      <c r="T57" s="92">
        <v>0</v>
      </c>
    </row>
    <row r="58" spans="2:20" ht="12.6" customHeight="1" x14ac:dyDescent="0.25">
      <c r="B58" s="149" t="s">
        <v>130</v>
      </c>
      <c r="C58" s="149"/>
      <c r="D58" s="147">
        <v>360000</v>
      </c>
      <c r="E58" s="147"/>
      <c r="F58" s="146">
        <v>0</v>
      </c>
      <c r="G58" s="146"/>
      <c r="H58" s="148">
        <v>360000</v>
      </c>
      <c r="I58" s="148"/>
      <c r="J58" s="147">
        <v>271607.46999999997</v>
      </c>
      <c r="K58" s="147"/>
      <c r="L58" s="147">
        <v>88392.53</v>
      </c>
      <c r="M58" s="147"/>
      <c r="N58" s="148">
        <v>88392.53</v>
      </c>
      <c r="O58" s="148"/>
      <c r="P58" s="148">
        <v>88392.53</v>
      </c>
      <c r="Q58" s="148"/>
      <c r="R58" s="144">
        <v>0</v>
      </c>
      <c r="S58" s="144"/>
      <c r="T58" s="92">
        <v>0</v>
      </c>
    </row>
    <row r="59" spans="2:20" ht="9.6" customHeight="1" x14ac:dyDescent="0.25">
      <c r="B59" s="145" t="s">
        <v>154</v>
      </c>
      <c r="C59" s="145"/>
      <c r="D59" s="147">
        <v>360000</v>
      </c>
      <c r="E59" s="147"/>
      <c r="F59" s="146">
        <v>0</v>
      </c>
      <c r="G59" s="146"/>
      <c r="H59" s="148">
        <v>360000</v>
      </c>
      <c r="I59" s="148"/>
      <c r="J59" s="147">
        <v>271607.46999999997</v>
      </c>
      <c r="K59" s="147"/>
      <c r="L59" s="147">
        <v>88392.53</v>
      </c>
      <c r="M59" s="147"/>
      <c r="N59" s="148">
        <v>88392.53</v>
      </c>
      <c r="O59" s="148"/>
      <c r="P59" s="148">
        <v>88392.53</v>
      </c>
      <c r="Q59" s="148"/>
      <c r="R59" s="144">
        <v>0</v>
      </c>
      <c r="S59" s="144"/>
      <c r="T59" s="92">
        <v>0</v>
      </c>
    </row>
    <row r="60" spans="2:20" ht="9.1999999999999993" customHeight="1" x14ac:dyDescent="0.25">
      <c r="B60" s="145" t="s">
        <v>155</v>
      </c>
      <c r="C60" s="145"/>
      <c r="D60" s="147">
        <v>360000</v>
      </c>
      <c r="E60" s="147"/>
      <c r="F60" s="146">
        <v>0</v>
      </c>
      <c r="G60" s="146"/>
      <c r="H60" s="148">
        <v>360000</v>
      </c>
      <c r="I60" s="148"/>
      <c r="J60" s="147">
        <v>271607.46999999997</v>
      </c>
      <c r="K60" s="147"/>
      <c r="L60" s="147">
        <v>88392.53</v>
      </c>
      <c r="M60" s="147"/>
      <c r="N60" s="148">
        <v>88392.53</v>
      </c>
      <c r="O60" s="148"/>
      <c r="P60" s="148">
        <v>88392.53</v>
      </c>
      <c r="Q60" s="148"/>
      <c r="R60" s="144">
        <v>0</v>
      </c>
      <c r="S60" s="144"/>
      <c r="T60" s="92">
        <v>0</v>
      </c>
    </row>
    <row r="61" spans="2:20" ht="8.4499999999999993" customHeight="1" x14ac:dyDescent="0.25">
      <c r="B61" s="141" t="s">
        <v>158</v>
      </c>
      <c r="C61" s="141"/>
      <c r="D61" s="143">
        <v>360000</v>
      </c>
      <c r="E61" s="143"/>
      <c r="F61" s="142">
        <v>0</v>
      </c>
      <c r="G61" s="142"/>
      <c r="H61" s="137">
        <v>360000</v>
      </c>
      <c r="I61" s="137"/>
      <c r="J61" s="143">
        <v>271607.46999999997</v>
      </c>
      <c r="K61" s="143"/>
      <c r="L61" s="143">
        <v>88392.53</v>
      </c>
      <c r="M61" s="143"/>
      <c r="N61" s="137">
        <v>88392.53</v>
      </c>
      <c r="O61" s="137"/>
      <c r="P61" s="137">
        <v>88392.53</v>
      </c>
      <c r="Q61" s="137"/>
      <c r="R61" s="138">
        <v>0</v>
      </c>
      <c r="S61" s="138"/>
      <c r="T61" s="93">
        <v>0</v>
      </c>
    </row>
    <row r="62" spans="2:20" ht="11.25" customHeight="1" x14ac:dyDescent="0.25">
      <c r="B62" s="150" t="s">
        <v>159</v>
      </c>
      <c r="C62" s="150"/>
      <c r="D62" s="147">
        <v>3072000</v>
      </c>
      <c r="E62" s="147"/>
      <c r="F62" s="146">
        <v>0</v>
      </c>
      <c r="G62" s="146"/>
      <c r="H62" s="148">
        <v>3072000</v>
      </c>
      <c r="I62" s="148"/>
      <c r="J62" s="147">
        <v>2584000</v>
      </c>
      <c r="K62" s="147"/>
      <c r="L62" s="147">
        <v>488000</v>
      </c>
      <c r="M62" s="147"/>
      <c r="N62" s="148">
        <v>488000</v>
      </c>
      <c r="O62" s="148"/>
      <c r="P62" s="148">
        <v>488000</v>
      </c>
      <c r="Q62" s="148"/>
      <c r="R62" s="148">
        <v>488000</v>
      </c>
      <c r="S62" s="148"/>
      <c r="T62" s="87">
        <v>488000</v>
      </c>
    </row>
    <row r="63" spans="2:20" ht="12.6" customHeight="1" x14ac:dyDescent="0.25">
      <c r="B63" s="149" t="s">
        <v>130</v>
      </c>
      <c r="C63" s="149"/>
      <c r="D63" s="147">
        <v>3072000</v>
      </c>
      <c r="E63" s="147"/>
      <c r="F63" s="146">
        <v>0</v>
      </c>
      <c r="G63" s="146"/>
      <c r="H63" s="148">
        <v>3072000</v>
      </c>
      <c r="I63" s="148"/>
      <c r="J63" s="147">
        <v>2584000</v>
      </c>
      <c r="K63" s="147"/>
      <c r="L63" s="147">
        <v>488000</v>
      </c>
      <c r="M63" s="147"/>
      <c r="N63" s="148">
        <v>488000</v>
      </c>
      <c r="O63" s="148"/>
      <c r="P63" s="148">
        <v>488000</v>
      </c>
      <c r="Q63" s="148"/>
      <c r="R63" s="148">
        <v>488000</v>
      </c>
      <c r="S63" s="148"/>
      <c r="T63" s="87">
        <v>488000</v>
      </c>
    </row>
    <row r="64" spans="2:20" ht="9.6" customHeight="1" x14ac:dyDescent="0.25">
      <c r="B64" s="145" t="s">
        <v>154</v>
      </c>
      <c r="C64" s="145"/>
      <c r="D64" s="147">
        <v>3072000</v>
      </c>
      <c r="E64" s="147"/>
      <c r="F64" s="146">
        <v>0</v>
      </c>
      <c r="G64" s="146"/>
      <c r="H64" s="148">
        <v>3072000</v>
      </c>
      <c r="I64" s="148"/>
      <c r="J64" s="147">
        <v>2584000</v>
      </c>
      <c r="K64" s="147"/>
      <c r="L64" s="147">
        <v>488000</v>
      </c>
      <c r="M64" s="147"/>
      <c r="N64" s="148">
        <v>488000</v>
      </c>
      <c r="O64" s="148"/>
      <c r="P64" s="148">
        <v>488000</v>
      </c>
      <c r="Q64" s="148"/>
      <c r="R64" s="148">
        <v>488000</v>
      </c>
      <c r="S64" s="148"/>
      <c r="T64" s="87">
        <v>488000</v>
      </c>
    </row>
    <row r="65" spans="2:20" ht="9.1999999999999993" customHeight="1" x14ac:dyDescent="0.25">
      <c r="B65" s="145" t="s">
        <v>155</v>
      </c>
      <c r="C65" s="145"/>
      <c r="D65" s="147">
        <v>3072000</v>
      </c>
      <c r="E65" s="147"/>
      <c r="F65" s="146">
        <v>0</v>
      </c>
      <c r="G65" s="146"/>
      <c r="H65" s="148">
        <v>3072000</v>
      </c>
      <c r="I65" s="148"/>
      <c r="J65" s="147">
        <v>2584000</v>
      </c>
      <c r="K65" s="147"/>
      <c r="L65" s="147">
        <v>488000</v>
      </c>
      <c r="M65" s="147"/>
      <c r="N65" s="148">
        <v>488000</v>
      </c>
      <c r="O65" s="148"/>
      <c r="P65" s="148">
        <v>488000</v>
      </c>
      <c r="Q65" s="148"/>
      <c r="R65" s="148">
        <v>488000</v>
      </c>
      <c r="S65" s="148"/>
      <c r="T65" s="87">
        <v>488000</v>
      </c>
    </row>
    <row r="66" spans="2:20" ht="8.4499999999999993" customHeight="1" x14ac:dyDescent="0.25">
      <c r="B66" s="141" t="s">
        <v>160</v>
      </c>
      <c r="C66" s="141"/>
      <c r="D66" s="143">
        <v>3072000</v>
      </c>
      <c r="E66" s="143"/>
      <c r="F66" s="142">
        <v>0</v>
      </c>
      <c r="G66" s="142"/>
      <c r="H66" s="137">
        <v>3072000</v>
      </c>
      <c r="I66" s="137"/>
      <c r="J66" s="143">
        <v>2584000</v>
      </c>
      <c r="K66" s="143"/>
      <c r="L66" s="143">
        <v>488000</v>
      </c>
      <c r="M66" s="143"/>
      <c r="N66" s="137">
        <v>488000</v>
      </c>
      <c r="O66" s="137"/>
      <c r="P66" s="137">
        <v>488000</v>
      </c>
      <c r="Q66" s="137"/>
      <c r="R66" s="137">
        <v>488000</v>
      </c>
      <c r="S66" s="137"/>
      <c r="T66" s="90">
        <v>488000</v>
      </c>
    </row>
    <row r="67" spans="2:20" ht="11.25" customHeight="1" x14ac:dyDescent="0.25">
      <c r="B67" s="150" t="s">
        <v>161</v>
      </c>
      <c r="C67" s="150"/>
      <c r="D67" s="147">
        <v>1335000</v>
      </c>
      <c r="E67" s="147"/>
      <c r="F67" s="146">
        <v>0</v>
      </c>
      <c r="G67" s="146"/>
      <c r="H67" s="148">
        <v>1335000</v>
      </c>
      <c r="I67" s="148"/>
      <c r="J67" s="147">
        <v>1035000</v>
      </c>
      <c r="K67" s="147"/>
      <c r="L67" s="147">
        <v>300000</v>
      </c>
      <c r="M67" s="147"/>
      <c r="N67" s="148">
        <v>300000</v>
      </c>
      <c r="O67" s="148"/>
      <c r="P67" s="148">
        <v>200000</v>
      </c>
      <c r="Q67" s="148"/>
      <c r="R67" s="148">
        <v>200000</v>
      </c>
      <c r="S67" s="148"/>
      <c r="T67" s="87">
        <v>200000</v>
      </c>
    </row>
    <row r="68" spans="2:20" ht="12.6" customHeight="1" x14ac:dyDescent="0.25">
      <c r="B68" s="145" t="s">
        <v>130</v>
      </c>
      <c r="C68" s="145"/>
      <c r="D68" s="147">
        <v>1335000</v>
      </c>
      <c r="E68" s="147"/>
      <c r="F68" s="146">
        <v>0</v>
      </c>
      <c r="G68" s="146"/>
      <c r="H68" s="148">
        <v>1335000</v>
      </c>
      <c r="I68" s="148"/>
      <c r="J68" s="147">
        <v>1035000</v>
      </c>
      <c r="K68" s="147"/>
      <c r="L68" s="147">
        <v>300000</v>
      </c>
      <c r="M68" s="147"/>
      <c r="N68" s="148">
        <v>300000</v>
      </c>
      <c r="O68" s="148"/>
      <c r="P68" s="148">
        <v>200000</v>
      </c>
      <c r="Q68" s="148"/>
      <c r="R68" s="148">
        <v>200000</v>
      </c>
      <c r="S68" s="148"/>
      <c r="T68" s="87">
        <v>200000</v>
      </c>
    </row>
    <row r="69" spans="2:20" ht="9.6" customHeight="1" x14ac:dyDescent="0.25">
      <c r="B69" s="145" t="s">
        <v>154</v>
      </c>
      <c r="C69" s="145"/>
      <c r="D69" s="147">
        <v>1335000</v>
      </c>
      <c r="E69" s="147"/>
      <c r="F69" s="146">
        <v>0</v>
      </c>
      <c r="G69" s="146"/>
      <c r="H69" s="148">
        <v>1335000</v>
      </c>
      <c r="I69" s="148"/>
      <c r="J69" s="147">
        <v>1035000</v>
      </c>
      <c r="K69" s="147"/>
      <c r="L69" s="147">
        <v>300000</v>
      </c>
      <c r="M69" s="147"/>
      <c r="N69" s="148">
        <v>300000</v>
      </c>
      <c r="O69" s="148"/>
      <c r="P69" s="148">
        <v>200000</v>
      </c>
      <c r="Q69" s="148"/>
      <c r="R69" s="148">
        <v>200000</v>
      </c>
      <c r="S69" s="148"/>
      <c r="T69" s="87">
        <v>200000</v>
      </c>
    </row>
    <row r="70" spans="2:20" ht="9" customHeight="1" x14ac:dyDescent="0.25">
      <c r="B70" s="145" t="s">
        <v>155</v>
      </c>
      <c r="C70" s="145"/>
      <c r="D70" s="147">
        <v>1335000</v>
      </c>
      <c r="E70" s="147"/>
      <c r="F70" s="146">
        <v>0</v>
      </c>
      <c r="G70" s="146"/>
      <c r="H70" s="148">
        <v>1335000</v>
      </c>
      <c r="I70" s="148"/>
      <c r="J70" s="147">
        <v>1035000</v>
      </c>
      <c r="K70" s="147"/>
      <c r="L70" s="147">
        <v>300000</v>
      </c>
      <c r="M70" s="147"/>
      <c r="N70" s="148">
        <v>300000</v>
      </c>
      <c r="O70" s="148"/>
      <c r="P70" s="148">
        <v>200000</v>
      </c>
      <c r="Q70" s="148"/>
      <c r="R70" s="148">
        <v>200000</v>
      </c>
      <c r="S70" s="148"/>
      <c r="T70" s="87">
        <v>200000</v>
      </c>
    </row>
    <row r="71" spans="2:20" ht="8.85" customHeight="1" x14ac:dyDescent="0.25">
      <c r="B71" s="141" t="s">
        <v>162</v>
      </c>
      <c r="C71" s="141"/>
      <c r="D71" s="143">
        <v>1335000</v>
      </c>
      <c r="E71" s="143"/>
      <c r="F71" s="142">
        <v>0</v>
      </c>
      <c r="G71" s="142"/>
      <c r="H71" s="137">
        <v>1335000</v>
      </c>
      <c r="I71" s="137"/>
      <c r="J71" s="143">
        <v>1035000</v>
      </c>
      <c r="K71" s="143"/>
      <c r="L71" s="143">
        <v>300000</v>
      </c>
      <c r="M71" s="143"/>
      <c r="N71" s="137">
        <v>300000</v>
      </c>
      <c r="O71" s="137"/>
      <c r="P71" s="137">
        <v>200000</v>
      </c>
      <c r="Q71" s="137"/>
      <c r="R71" s="137">
        <v>200000</v>
      </c>
      <c r="S71" s="137"/>
      <c r="T71" s="90">
        <v>200000</v>
      </c>
    </row>
    <row r="72" spans="2:20" ht="11.25" customHeight="1" x14ac:dyDescent="0.25">
      <c r="B72" s="150" t="s">
        <v>163</v>
      </c>
      <c r="C72" s="150"/>
      <c r="D72" s="147">
        <v>14020720</v>
      </c>
      <c r="E72" s="147"/>
      <c r="F72" s="146">
        <v>0</v>
      </c>
      <c r="G72" s="146"/>
      <c r="H72" s="148">
        <v>14020720</v>
      </c>
      <c r="I72" s="148"/>
      <c r="J72" s="147">
        <v>14020720</v>
      </c>
      <c r="K72" s="147"/>
      <c r="L72" s="146">
        <v>0</v>
      </c>
      <c r="M72" s="146"/>
      <c r="N72" s="144">
        <v>0</v>
      </c>
      <c r="O72" s="144"/>
      <c r="P72" s="144">
        <v>0</v>
      </c>
      <c r="Q72" s="144"/>
      <c r="R72" s="144">
        <v>0</v>
      </c>
      <c r="S72" s="144"/>
      <c r="T72" s="92">
        <v>0</v>
      </c>
    </row>
    <row r="73" spans="2:20" ht="12.6" customHeight="1" x14ac:dyDescent="0.25">
      <c r="B73" s="149" t="s">
        <v>130</v>
      </c>
      <c r="C73" s="149"/>
      <c r="D73" s="147">
        <v>14020720</v>
      </c>
      <c r="E73" s="147"/>
      <c r="F73" s="146">
        <v>0</v>
      </c>
      <c r="G73" s="146"/>
      <c r="H73" s="148">
        <v>14020720</v>
      </c>
      <c r="I73" s="148"/>
      <c r="J73" s="147">
        <v>14020720</v>
      </c>
      <c r="K73" s="147"/>
      <c r="L73" s="146">
        <v>0</v>
      </c>
      <c r="M73" s="146"/>
      <c r="N73" s="144">
        <v>0</v>
      </c>
      <c r="O73" s="144"/>
      <c r="P73" s="144">
        <v>0</v>
      </c>
      <c r="Q73" s="144"/>
      <c r="R73" s="144">
        <v>0</v>
      </c>
      <c r="S73" s="144"/>
      <c r="T73" s="92">
        <v>0</v>
      </c>
    </row>
    <row r="74" spans="2:20" ht="9.6" customHeight="1" x14ac:dyDescent="0.25">
      <c r="B74" s="145" t="s">
        <v>154</v>
      </c>
      <c r="C74" s="145"/>
      <c r="D74" s="147">
        <v>14020720</v>
      </c>
      <c r="E74" s="147"/>
      <c r="F74" s="146">
        <v>0</v>
      </c>
      <c r="G74" s="146"/>
      <c r="H74" s="148">
        <v>14020720</v>
      </c>
      <c r="I74" s="148"/>
      <c r="J74" s="147">
        <v>14020720</v>
      </c>
      <c r="K74" s="147"/>
      <c r="L74" s="146">
        <v>0</v>
      </c>
      <c r="M74" s="146"/>
      <c r="N74" s="144">
        <v>0</v>
      </c>
      <c r="O74" s="144"/>
      <c r="P74" s="144">
        <v>0</v>
      </c>
      <c r="Q74" s="144"/>
      <c r="R74" s="144">
        <v>0</v>
      </c>
      <c r="S74" s="144"/>
      <c r="T74" s="92">
        <v>0</v>
      </c>
    </row>
    <row r="75" spans="2:20" ht="9.1999999999999993" customHeight="1" x14ac:dyDescent="0.25">
      <c r="B75" s="145" t="s">
        <v>155</v>
      </c>
      <c r="C75" s="145"/>
      <c r="D75" s="147">
        <v>14020720</v>
      </c>
      <c r="E75" s="147"/>
      <c r="F75" s="146">
        <v>0</v>
      </c>
      <c r="G75" s="146"/>
      <c r="H75" s="148">
        <v>14020720</v>
      </c>
      <c r="I75" s="148"/>
      <c r="J75" s="147">
        <v>14020720</v>
      </c>
      <c r="K75" s="147"/>
      <c r="L75" s="146">
        <v>0</v>
      </c>
      <c r="M75" s="146"/>
      <c r="N75" s="144">
        <v>0</v>
      </c>
      <c r="O75" s="144"/>
      <c r="P75" s="144">
        <v>0</v>
      </c>
      <c r="Q75" s="144"/>
      <c r="R75" s="144">
        <v>0</v>
      </c>
      <c r="S75" s="144"/>
      <c r="T75" s="92">
        <v>0</v>
      </c>
    </row>
    <row r="76" spans="2:20" ht="8.4499999999999993" customHeight="1" x14ac:dyDescent="0.25">
      <c r="B76" s="141" t="s">
        <v>164</v>
      </c>
      <c r="C76" s="141"/>
      <c r="D76" s="143">
        <v>14020720</v>
      </c>
      <c r="E76" s="143"/>
      <c r="F76" s="142">
        <v>0</v>
      </c>
      <c r="G76" s="142"/>
      <c r="H76" s="137">
        <v>14020720</v>
      </c>
      <c r="I76" s="137"/>
      <c r="J76" s="143">
        <v>14020720</v>
      </c>
      <c r="K76" s="143"/>
      <c r="L76" s="142">
        <v>0</v>
      </c>
      <c r="M76" s="142"/>
      <c r="N76" s="138">
        <v>0</v>
      </c>
      <c r="O76" s="138"/>
      <c r="P76" s="138">
        <v>0</v>
      </c>
      <c r="Q76" s="138"/>
      <c r="R76" s="138">
        <v>0</v>
      </c>
      <c r="S76" s="138"/>
      <c r="T76" s="93">
        <v>0</v>
      </c>
    </row>
    <row r="77" spans="2:20" ht="11.25" customHeight="1" x14ac:dyDescent="0.25">
      <c r="B77" s="150" t="s">
        <v>165</v>
      </c>
      <c r="C77" s="150"/>
      <c r="D77" s="147">
        <v>16535667</v>
      </c>
      <c r="E77" s="147"/>
      <c r="F77" s="146">
        <v>0</v>
      </c>
      <c r="G77" s="146"/>
      <c r="H77" s="148">
        <v>16535667</v>
      </c>
      <c r="I77" s="148"/>
      <c r="J77" s="147">
        <v>16535667</v>
      </c>
      <c r="K77" s="147"/>
      <c r="L77" s="146">
        <v>0</v>
      </c>
      <c r="M77" s="146"/>
      <c r="N77" s="144">
        <v>0</v>
      </c>
      <c r="O77" s="144"/>
      <c r="P77" s="144">
        <v>0</v>
      </c>
      <c r="Q77" s="144"/>
      <c r="R77" s="144">
        <v>0</v>
      </c>
      <c r="S77" s="144"/>
      <c r="T77" s="92">
        <v>0</v>
      </c>
    </row>
    <row r="78" spans="2:20" ht="12.6" customHeight="1" x14ac:dyDescent="0.25">
      <c r="B78" s="149" t="s">
        <v>130</v>
      </c>
      <c r="C78" s="149"/>
      <c r="D78" s="147">
        <v>16535667</v>
      </c>
      <c r="E78" s="147"/>
      <c r="F78" s="146">
        <v>0</v>
      </c>
      <c r="G78" s="146"/>
      <c r="H78" s="148">
        <v>16535667</v>
      </c>
      <c r="I78" s="148"/>
      <c r="J78" s="147">
        <v>16535667</v>
      </c>
      <c r="K78" s="147"/>
      <c r="L78" s="146">
        <v>0</v>
      </c>
      <c r="M78" s="146"/>
      <c r="N78" s="144">
        <v>0</v>
      </c>
      <c r="O78" s="144"/>
      <c r="P78" s="144">
        <v>0</v>
      </c>
      <c r="Q78" s="144"/>
      <c r="R78" s="144">
        <v>0</v>
      </c>
      <c r="S78" s="144"/>
      <c r="T78" s="92">
        <v>0</v>
      </c>
    </row>
    <row r="79" spans="2:20" ht="9.6" customHeight="1" x14ac:dyDescent="0.25">
      <c r="B79" s="145" t="s">
        <v>154</v>
      </c>
      <c r="C79" s="145"/>
      <c r="D79" s="147">
        <v>16535667</v>
      </c>
      <c r="E79" s="147"/>
      <c r="F79" s="146">
        <v>0</v>
      </c>
      <c r="G79" s="146"/>
      <c r="H79" s="148">
        <v>16535667</v>
      </c>
      <c r="I79" s="148"/>
      <c r="J79" s="147">
        <v>16535667</v>
      </c>
      <c r="K79" s="147"/>
      <c r="L79" s="146">
        <v>0</v>
      </c>
      <c r="M79" s="146"/>
      <c r="N79" s="144">
        <v>0</v>
      </c>
      <c r="O79" s="144"/>
      <c r="P79" s="144">
        <v>0</v>
      </c>
      <c r="Q79" s="144"/>
      <c r="R79" s="144">
        <v>0</v>
      </c>
      <c r="S79" s="144"/>
      <c r="T79" s="92">
        <v>0</v>
      </c>
    </row>
    <row r="80" spans="2:20" ht="9.1999999999999993" customHeight="1" x14ac:dyDescent="0.25">
      <c r="B80" s="145" t="s">
        <v>155</v>
      </c>
      <c r="C80" s="145"/>
      <c r="D80" s="147">
        <v>16535667</v>
      </c>
      <c r="E80" s="147"/>
      <c r="F80" s="146">
        <v>0</v>
      </c>
      <c r="G80" s="146"/>
      <c r="H80" s="148">
        <v>16535667</v>
      </c>
      <c r="I80" s="148"/>
      <c r="J80" s="147">
        <v>16535667</v>
      </c>
      <c r="K80" s="147"/>
      <c r="L80" s="146">
        <v>0</v>
      </c>
      <c r="M80" s="146"/>
      <c r="N80" s="144">
        <v>0</v>
      </c>
      <c r="O80" s="144"/>
      <c r="P80" s="144">
        <v>0</v>
      </c>
      <c r="Q80" s="144"/>
      <c r="R80" s="144">
        <v>0</v>
      </c>
      <c r="S80" s="144"/>
      <c r="T80" s="92">
        <v>0</v>
      </c>
    </row>
    <row r="81" spans="2:20" ht="8.4499999999999993" customHeight="1" x14ac:dyDescent="0.25">
      <c r="B81" s="141" t="s">
        <v>166</v>
      </c>
      <c r="C81" s="141"/>
      <c r="D81" s="143">
        <v>16535667</v>
      </c>
      <c r="E81" s="143"/>
      <c r="F81" s="142">
        <v>0</v>
      </c>
      <c r="G81" s="142"/>
      <c r="H81" s="137">
        <v>16535667</v>
      </c>
      <c r="I81" s="137"/>
      <c r="J81" s="143">
        <v>16535667</v>
      </c>
      <c r="K81" s="143"/>
      <c r="L81" s="142">
        <v>0</v>
      </c>
      <c r="M81" s="142"/>
      <c r="N81" s="138">
        <v>0</v>
      </c>
      <c r="O81" s="138"/>
      <c r="P81" s="138">
        <v>0</v>
      </c>
      <c r="Q81" s="138"/>
      <c r="R81" s="138">
        <v>0</v>
      </c>
      <c r="S81" s="138"/>
      <c r="T81" s="93">
        <v>0</v>
      </c>
    </row>
    <row r="82" spans="2:20" ht="11.25" customHeight="1" x14ac:dyDescent="0.25">
      <c r="B82" s="150" t="s">
        <v>167</v>
      </c>
      <c r="C82" s="150"/>
      <c r="D82" s="146">
        <v>0</v>
      </c>
      <c r="E82" s="146"/>
      <c r="F82" s="147">
        <v>14111667</v>
      </c>
      <c r="G82" s="147"/>
      <c r="H82" s="148">
        <v>14111667</v>
      </c>
      <c r="I82" s="148"/>
      <c r="J82" s="147">
        <v>14111667</v>
      </c>
      <c r="K82" s="147"/>
      <c r="L82" s="146">
        <v>0</v>
      </c>
      <c r="M82" s="146"/>
      <c r="N82" s="144">
        <v>0</v>
      </c>
      <c r="O82" s="144"/>
      <c r="P82" s="144">
        <v>0</v>
      </c>
      <c r="Q82" s="144"/>
      <c r="R82" s="144">
        <v>0</v>
      </c>
      <c r="S82" s="144"/>
      <c r="T82" s="92">
        <v>0</v>
      </c>
    </row>
    <row r="83" spans="2:20" ht="12.6" customHeight="1" x14ac:dyDescent="0.25">
      <c r="B83" s="145" t="s">
        <v>130</v>
      </c>
      <c r="C83" s="145"/>
      <c r="D83" s="146">
        <v>0</v>
      </c>
      <c r="E83" s="146"/>
      <c r="F83" s="147">
        <v>14111667</v>
      </c>
      <c r="G83" s="147"/>
      <c r="H83" s="148">
        <v>14111667</v>
      </c>
      <c r="I83" s="148"/>
      <c r="J83" s="147">
        <v>14111667</v>
      </c>
      <c r="K83" s="147"/>
      <c r="L83" s="146">
        <v>0</v>
      </c>
      <c r="M83" s="146"/>
      <c r="N83" s="144">
        <v>0</v>
      </c>
      <c r="O83" s="144"/>
      <c r="P83" s="144">
        <v>0</v>
      </c>
      <c r="Q83" s="144"/>
      <c r="R83" s="144">
        <v>0</v>
      </c>
      <c r="S83" s="144"/>
      <c r="T83" s="92">
        <v>0</v>
      </c>
    </row>
    <row r="84" spans="2:20" ht="9.6" customHeight="1" x14ac:dyDescent="0.25">
      <c r="B84" s="145" t="s">
        <v>154</v>
      </c>
      <c r="C84" s="145"/>
      <c r="D84" s="146">
        <v>0</v>
      </c>
      <c r="E84" s="146"/>
      <c r="F84" s="147">
        <v>14111667</v>
      </c>
      <c r="G84" s="147"/>
      <c r="H84" s="148">
        <v>14111667</v>
      </c>
      <c r="I84" s="148"/>
      <c r="J84" s="147">
        <v>14111667</v>
      </c>
      <c r="K84" s="147"/>
      <c r="L84" s="146">
        <v>0</v>
      </c>
      <c r="M84" s="146"/>
      <c r="N84" s="144">
        <v>0</v>
      </c>
      <c r="O84" s="144"/>
      <c r="P84" s="144">
        <v>0</v>
      </c>
      <c r="Q84" s="144"/>
      <c r="R84" s="144">
        <v>0</v>
      </c>
      <c r="S84" s="144"/>
      <c r="T84" s="92">
        <v>0</v>
      </c>
    </row>
    <row r="85" spans="2:20" ht="9" customHeight="1" x14ac:dyDescent="0.25">
      <c r="B85" s="145" t="s">
        <v>155</v>
      </c>
      <c r="C85" s="145"/>
      <c r="D85" s="146">
        <v>0</v>
      </c>
      <c r="E85" s="146"/>
      <c r="F85" s="147">
        <v>14111667</v>
      </c>
      <c r="G85" s="147"/>
      <c r="H85" s="148">
        <v>14111667</v>
      </c>
      <c r="I85" s="148"/>
      <c r="J85" s="147">
        <v>14111667</v>
      </c>
      <c r="K85" s="147"/>
      <c r="L85" s="146">
        <v>0</v>
      </c>
      <c r="M85" s="146"/>
      <c r="N85" s="144">
        <v>0</v>
      </c>
      <c r="O85" s="144"/>
      <c r="P85" s="144">
        <v>0</v>
      </c>
      <c r="Q85" s="144"/>
      <c r="R85" s="144">
        <v>0</v>
      </c>
      <c r="S85" s="144"/>
      <c r="T85" s="92">
        <v>0</v>
      </c>
    </row>
    <row r="86" spans="2:20" ht="8.85" customHeight="1" x14ac:dyDescent="0.25">
      <c r="B86" s="141" t="s">
        <v>168</v>
      </c>
      <c r="C86" s="141"/>
      <c r="D86" s="142">
        <v>0</v>
      </c>
      <c r="E86" s="142"/>
      <c r="F86" s="143">
        <v>14111667</v>
      </c>
      <c r="G86" s="143"/>
      <c r="H86" s="137">
        <v>14111667</v>
      </c>
      <c r="I86" s="137"/>
      <c r="J86" s="143">
        <v>14111667</v>
      </c>
      <c r="K86" s="143"/>
      <c r="L86" s="142">
        <v>0</v>
      </c>
      <c r="M86" s="142"/>
      <c r="N86" s="138">
        <v>0</v>
      </c>
      <c r="O86" s="138"/>
      <c r="P86" s="138">
        <v>0</v>
      </c>
      <c r="Q86" s="138"/>
      <c r="R86" s="138">
        <v>0</v>
      </c>
      <c r="S86" s="138"/>
      <c r="T86" s="93">
        <v>0</v>
      </c>
    </row>
    <row r="87" spans="2:20" ht="11.25" customHeight="1" x14ac:dyDescent="0.25">
      <c r="B87" s="150" t="s">
        <v>169</v>
      </c>
      <c r="C87" s="150"/>
      <c r="D87" s="147">
        <v>14583408</v>
      </c>
      <c r="E87" s="147"/>
      <c r="F87" s="146">
        <v>0</v>
      </c>
      <c r="G87" s="146"/>
      <c r="H87" s="148">
        <v>14583408</v>
      </c>
      <c r="I87" s="148"/>
      <c r="J87" s="147">
        <v>11525206</v>
      </c>
      <c r="K87" s="147"/>
      <c r="L87" s="147">
        <v>3058202</v>
      </c>
      <c r="M87" s="147"/>
      <c r="N87" s="148">
        <v>3058202</v>
      </c>
      <c r="O87" s="148"/>
      <c r="P87" s="148">
        <v>2059493.98</v>
      </c>
      <c r="Q87" s="148"/>
      <c r="R87" s="148">
        <v>2059493.98</v>
      </c>
      <c r="S87" s="148"/>
      <c r="T87" s="87">
        <v>2059493.98</v>
      </c>
    </row>
    <row r="88" spans="2:20" ht="12.6" customHeight="1" x14ac:dyDescent="0.25">
      <c r="B88" s="149" t="s">
        <v>130</v>
      </c>
      <c r="C88" s="149"/>
      <c r="D88" s="147">
        <v>14583408</v>
      </c>
      <c r="E88" s="147"/>
      <c r="F88" s="146">
        <v>0</v>
      </c>
      <c r="G88" s="146"/>
      <c r="H88" s="148">
        <v>14583408</v>
      </c>
      <c r="I88" s="148"/>
      <c r="J88" s="147">
        <v>11525206</v>
      </c>
      <c r="K88" s="147"/>
      <c r="L88" s="147">
        <v>3058202</v>
      </c>
      <c r="M88" s="147"/>
      <c r="N88" s="148">
        <v>3058202</v>
      </c>
      <c r="O88" s="148"/>
      <c r="P88" s="148">
        <v>2059493.98</v>
      </c>
      <c r="Q88" s="148"/>
      <c r="R88" s="148">
        <v>2059493.98</v>
      </c>
      <c r="S88" s="148"/>
      <c r="T88" s="87">
        <v>2059493.98</v>
      </c>
    </row>
    <row r="89" spans="2:20" ht="9.6" customHeight="1" x14ac:dyDescent="0.25">
      <c r="B89" s="145" t="s">
        <v>170</v>
      </c>
      <c r="C89" s="145"/>
      <c r="D89" s="147">
        <v>14583408</v>
      </c>
      <c r="E89" s="147"/>
      <c r="F89" s="146">
        <v>0</v>
      </c>
      <c r="G89" s="146"/>
      <c r="H89" s="148">
        <v>14583408</v>
      </c>
      <c r="I89" s="148"/>
      <c r="J89" s="147">
        <v>11525206</v>
      </c>
      <c r="K89" s="147"/>
      <c r="L89" s="147">
        <v>3058202</v>
      </c>
      <c r="M89" s="147"/>
      <c r="N89" s="148">
        <v>3058202</v>
      </c>
      <c r="O89" s="148"/>
      <c r="P89" s="148">
        <v>2059493.98</v>
      </c>
      <c r="Q89" s="148"/>
      <c r="R89" s="148">
        <v>2059493.98</v>
      </c>
      <c r="S89" s="148"/>
      <c r="T89" s="87">
        <v>2059493.98</v>
      </c>
    </row>
    <row r="90" spans="2:20" ht="9.1999999999999993" customHeight="1" x14ac:dyDescent="0.25">
      <c r="B90" s="145" t="s">
        <v>171</v>
      </c>
      <c r="C90" s="145"/>
      <c r="D90" s="147">
        <v>14583408</v>
      </c>
      <c r="E90" s="147"/>
      <c r="F90" s="146">
        <v>0</v>
      </c>
      <c r="G90" s="146"/>
      <c r="H90" s="148">
        <v>14583408</v>
      </c>
      <c r="I90" s="148"/>
      <c r="J90" s="147">
        <v>11525206</v>
      </c>
      <c r="K90" s="147"/>
      <c r="L90" s="147">
        <v>3058202</v>
      </c>
      <c r="M90" s="147"/>
      <c r="N90" s="148">
        <v>3058202</v>
      </c>
      <c r="O90" s="148"/>
      <c r="P90" s="148">
        <v>2059493.98</v>
      </c>
      <c r="Q90" s="148"/>
      <c r="R90" s="148">
        <v>2059493.98</v>
      </c>
      <c r="S90" s="148"/>
      <c r="T90" s="87">
        <v>2059493.98</v>
      </c>
    </row>
    <row r="91" spans="2:20" ht="8.4499999999999993" customHeight="1" x14ac:dyDescent="0.25">
      <c r="B91" s="141" t="s">
        <v>172</v>
      </c>
      <c r="C91" s="141"/>
      <c r="D91" s="143">
        <v>14583408</v>
      </c>
      <c r="E91" s="143"/>
      <c r="F91" s="142">
        <v>0</v>
      </c>
      <c r="G91" s="142"/>
      <c r="H91" s="137">
        <v>14583408</v>
      </c>
      <c r="I91" s="137"/>
      <c r="J91" s="143">
        <v>11525206</v>
      </c>
      <c r="K91" s="143"/>
      <c r="L91" s="143">
        <v>3058202</v>
      </c>
      <c r="M91" s="143"/>
      <c r="N91" s="137">
        <v>3058202</v>
      </c>
      <c r="O91" s="137"/>
      <c r="P91" s="137">
        <v>2059493.98</v>
      </c>
      <c r="Q91" s="137"/>
      <c r="R91" s="137">
        <v>2059493.98</v>
      </c>
      <c r="S91" s="137"/>
      <c r="T91" s="90">
        <v>2059493.98</v>
      </c>
    </row>
    <row r="92" spans="2:20" ht="11.25" customHeight="1" x14ac:dyDescent="0.25">
      <c r="B92" s="150" t="s">
        <v>173</v>
      </c>
      <c r="C92" s="150"/>
      <c r="D92" s="147">
        <v>14835730</v>
      </c>
      <c r="E92" s="147"/>
      <c r="F92" s="146">
        <v>0</v>
      </c>
      <c r="G92" s="146"/>
      <c r="H92" s="148">
        <v>14835730</v>
      </c>
      <c r="I92" s="148"/>
      <c r="J92" s="147">
        <v>11712600.460000001</v>
      </c>
      <c r="K92" s="147"/>
      <c r="L92" s="147">
        <v>3123129.54</v>
      </c>
      <c r="M92" s="147"/>
      <c r="N92" s="148">
        <v>3123129.54</v>
      </c>
      <c r="O92" s="148"/>
      <c r="P92" s="148">
        <v>2103423.9900000002</v>
      </c>
      <c r="Q92" s="148"/>
      <c r="R92" s="148">
        <v>2103423.9900000002</v>
      </c>
      <c r="S92" s="148"/>
      <c r="T92" s="87">
        <v>2103423.9900000002</v>
      </c>
    </row>
    <row r="93" spans="2:20" ht="12.6" customHeight="1" x14ac:dyDescent="0.25">
      <c r="B93" s="149" t="s">
        <v>130</v>
      </c>
      <c r="C93" s="149"/>
      <c r="D93" s="147">
        <v>14835730</v>
      </c>
      <c r="E93" s="147"/>
      <c r="F93" s="146">
        <v>0</v>
      </c>
      <c r="G93" s="146"/>
      <c r="H93" s="148">
        <v>14835730</v>
      </c>
      <c r="I93" s="148"/>
      <c r="J93" s="147">
        <v>11712600.460000001</v>
      </c>
      <c r="K93" s="147"/>
      <c r="L93" s="147">
        <v>3123129.54</v>
      </c>
      <c r="M93" s="147"/>
      <c r="N93" s="148">
        <v>3123129.54</v>
      </c>
      <c r="O93" s="148"/>
      <c r="P93" s="148">
        <v>2103423.9900000002</v>
      </c>
      <c r="Q93" s="148"/>
      <c r="R93" s="148">
        <v>2103423.9900000002</v>
      </c>
      <c r="S93" s="148"/>
      <c r="T93" s="87">
        <v>2103423.9900000002</v>
      </c>
    </row>
    <row r="94" spans="2:20" ht="9.6" customHeight="1" x14ac:dyDescent="0.25">
      <c r="B94" s="145" t="s">
        <v>170</v>
      </c>
      <c r="C94" s="145"/>
      <c r="D94" s="147">
        <v>14835730</v>
      </c>
      <c r="E94" s="147"/>
      <c r="F94" s="146">
        <v>0</v>
      </c>
      <c r="G94" s="146"/>
      <c r="H94" s="148">
        <v>14835730</v>
      </c>
      <c r="I94" s="148"/>
      <c r="J94" s="147">
        <v>11712600.460000001</v>
      </c>
      <c r="K94" s="147"/>
      <c r="L94" s="147">
        <v>3123129.54</v>
      </c>
      <c r="M94" s="147"/>
      <c r="N94" s="148">
        <v>3123129.54</v>
      </c>
      <c r="O94" s="148"/>
      <c r="P94" s="148">
        <v>2103423.9900000002</v>
      </c>
      <c r="Q94" s="148"/>
      <c r="R94" s="148">
        <v>2103423.9900000002</v>
      </c>
      <c r="S94" s="148"/>
      <c r="T94" s="87">
        <v>2103423.9900000002</v>
      </c>
    </row>
    <row r="95" spans="2:20" ht="9.1999999999999993" customHeight="1" x14ac:dyDescent="0.25">
      <c r="B95" s="145" t="s">
        <v>174</v>
      </c>
      <c r="C95" s="145"/>
      <c r="D95" s="147">
        <v>14835730</v>
      </c>
      <c r="E95" s="147"/>
      <c r="F95" s="146">
        <v>0</v>
      </c>
      <c r="G95" s="146"/>
      <c r="H95" s="148">
        <v>14835730</v>
      </c>
      <c r="I95" s="148"/>
      <c r="J95" s="147">
        <v>11712600.460000001</v>
      </c>
      <c r="K95" s="147"/>
      <c r="L95" s="147">
        <v>3123129.54</v>
      </c>
      <c r="M95" s="147"/>
      <c r="N95" s="148">
        <v>3123129.54</v>
      </c>
      <c r="O95" s="148"/>
      <c r="P95" s="148">
        <v>2103423.9900000002</v>
      </c>
      <c r="Q95" s="148"/>
      <c r="R95" s="148">
        <v>2103423.9900000002</v>
      </c>
      <c r="S95" s="148"/>
      <c r="T95" s="87">
        <v>2103423.9900000002</v>
      </c>
    </row>
    <row r="96" spans="2:20" ht="8.25" customHeight="1" x14ac:dyDescent="0.25">
      <c r="B96" s="141" t="s">
        <v>175</v>
      </c>
      <c r="C96" s="141"/>
      <c r="D96" s="143">
        <v>14835730</v>
      </c>
      <c r="E96" s="143"/>
      <c r="F96" s="142">
        <v>0</v>
      </c>
      <c r="G96" s="142"/>
      <c r="H96" s="137">
        <v>14835730</v>
      </c>
      <c r="I96" s="137"/>
      <c r="J96" s="143">
        <v>11712600.460000001</v>
      </c>
      <c r="K96" s="143"/>
      <c r="L96" s="143">
        <v>3123129.54</v>
      </c>
      <c r="M96" s="143"/>
      <c r="N96" s="137">
        <v>3123129.54</v>
      </c>
      <c r="O96" s="137"/>
      <c r="P96" s="137">
        <v>2103423.9900000002</v>
      </c>
      <c r="Q96" s="137"/>
      <c r="R96" s="137">
        <v>2103423.9900000002</v>
      </c>
      <c r="S96" s="137"/>
      <c r="T96" s="90">
        <v>2103423.9900000002</v>
      </c>
    </row>
    <row r="97" spans="2:20" ht="13.5" customHeight="1" x14ac:dyDescent="0.25">
      <c r="B97" s="162" t="s">
        <v>117</v>
      </c>
      <c r="C97" s="164" t="s">
        <v>118</v>
      </c>
      <c r="D97" s="165"/>
      <c r="E97" s="164" t="s">
        <v>119</v>
      </c>
      <c r="F97" s="165"/>
      <c r="G97" s="164" t="s">
        <v>120</v>
      </c>
      <c r="H97" s="165"/>
      <c r="I97" s="168" t="s">
        <v>121</v>
      </c>
      <c r="J97" s="169"/>
      <c r="K97" s="160" t="s">
        <v>122</v>
      </c>
      <c r="L97" s="172"/>
      <c r="M97" s="172"/>
      <c r="N97" s="172"/>
      <c r="O97" s="172"/>
      <c r="P97" s="172"/>
      <c r="Q97" s="172"/>
      <c r="R97" s="172"/>
      <c r="S97" s="172"/>
      <c r="T97" s="161"/>
    </row>
    <row r="98" spans="2:20" ht="18" customHeight="1" x14ac:dyDescent="0.25">
      <c r="B98" s="163"/>
      <c r="C98" s="166"/>
      <c r="D98" s="167"/>
      <c r="E98" s="166"/>
      <c r="F98" s="167"/>
      <c r="G98" s="166"/>
      <c r="H98" s="167"/>
      <c r="I98" s="170"/>
      <c r="J98" s="171"/>
      <c r="K98" s="156" t="s">
        <v>123</v>
      </c>
      <c r="L98" s="157"/>
      <c r="M98" s="173" t="s">
        <v>124</v>
      </c>
      <c r="N98" s="174"/>
      <c r="O98" s="156" t="s">
        <v>125</v>
      </c>
      <c r="P98" s="157"/>
      <c r="Q98" s="158" t="s">
        <v>126</v>
      </c>
      <c r="R98" s="159"/>
      <c r="S98" s="160" t="s">
        <v>127</v>
      </c>
      <c r="T98" s="161"/>
    </row>
    <row r="99" spans="2:20" ht="8.25" customHeight="1" x14ac:dyDescent="0.25">
      <c r="B99" s="139" t="s">
        <v>128</v>
      </c>
      <c r="C99" s="139"/>
      <c r="D99" s="147">
        <v>21400400819</v>
      </c>
      <c r="E99" s="147"/>
      <c r="F99" s="147">
        <v>320126288.27999997</v>
      </c>
      <c r="G99" s="147"/>
      <c r="H99" s="148">
        <v>847530204.27999997</v>
      </c>
      <c r="I99" s="148"/>
      <c r="J99" s="147">
        <v>686693873.94000006</v>
      </c>
      <c r="K99" s="147"/>
      <c r="L99" s="147">
        <v>160836330.34</v>
      </c>
      <c r="M99" s="147"/>
      <c r="N99" s="148">
        <v>154711161.38999999</v>
      </c>
      <c r="O99" s="148"/>
      <c r="P99" s="148">
        <v>71334909.319999993</v>
      </c>
      <c r="Q99" s="148"/>
      <c r="R99" s="148">
        <v>61448008.439999998</v>
      </c>
      <c r="S99" s="148"/>
      <c r="T99" s="87">
        <v>59100143.280000001</v>
      </c>
    </row>
    <row r="100" spans="2:20" ht="23.25" customHeight="1" x14ac:dyDescent="0.25">
      <c r="B100" s="152" t="s">
        <v>176</v>
      </c>
      <c r="C100" s="152"/>
      <c r="D100" s="154">
        <v>1811041</v>
      </c>
      <c r="E100" s="154"/>
      <c r="F100" s="153">
        <v>0</v>
      </c>
      <c r="G100" s="153"/>
      <c r="H100" s="155">
        <v>1811041</v>
      </c>
      <c r="I100" s="155"/>
      <c r="J100" s="154">
        <v>1443274.29</v>
      </c>
      <c r="K100" s="154"/>
      <c r="L100" s="154">
        <v>367766.71</v>
      </c>
      <c r="M100" s="154"/>
      <c r="N100" s="155">
        <v>367766.71</v>
      </c>
      <c r="O100" s="155"/>
      <c r="P100" s="155">
        <v>245637.89</v>
      </c>
      <c r="Q100" s="155"/>
      <c r="R100" s="155">
        <v>245637.89</v>
      </c>
      <c r="S100" s="155"/>
      <c r="T100" s="88">
        <v>245637.89</v>
      </c>
    </row>
    <row r="101" spans="2:20" ht="12.6" customHeight="1" x14ac:dyDescent="0.25">
      <c r="B101" s="145" t="s">
        <v>130</v>
      </c>
      <c r="C101" s="145"/>
      <c r="D101" s="147">
        <v>1811041</v>
      </c>
      <c r="E101" s="147"/>
      <c r="F101" s="146">
        <v>0</v>
      </c>
      <c r="G101" s="146"/>
      <c r="H101" s="148">
        <v>1811041</v>
      </c>
      <c r="I101" s="148"/>
      <c r="J101" s="147">
        <v>1443274.29</v>
      </c>
      <c r="K101" s="147"/>
      <c r="L101" s="147">
        <v>367766.71</v>
      </c>
      <c r="M101" s="147"/>
      <c r="N101" s="148">
        <v>367766.71</v>
      </c>
      <c r="O101" s="148"/>
      <c r="P101" s="148">
        <v>245637.89</v>
      </c>
      <c r="Q101" s="148"/>
      <c r="R101" s="148">
        <v>245637.89</v>
      </c>
      <c r="S101" s="148"/>
      <c r="T101" s="87">
        <v>245637.89</v>
      </c>
    </row>
    <row r="102" spans="2:20" ht="9.6" customHeight="1" x14ac:dyDescent="0.25">
      <c r="B102" s="145" t="s">
        <v>170</v>
      </c>
      <c r="C102" s="145"/>
      <c r="D102" s="147">
        <v>1811041</v>
      </c>
      <c r="E102" s="147"/>
      <c r="F102" s="146">
        <v>0</v>
      </c>
      <c r="G102" s="146"/>
      <c r="H102" s="148">
        <v>1811041</v>
      </c>
      <c r="I102" s="148"/>
      <c r="J102" s="147">
        <v>1443274.29</v>
      </c>
      <c r="K102" s="147"/>
      <c r="L102" s="147">
        <v>367766.71</v>
      </c>
      <c r="M102" s="147"/>
      <c r="N102" s="148">
        <v>367766.71</v>
      </c>
      <c r="O102" s="148"/>
      <c r="P102" s="148">
        <v>245637.89</v>
      </c>
      <c r="Q102" s="148"/>
      <c r="R102" s="148">
        <v>245637.89</v>
      </c>
      <c r="S102" s="148"/>
      <c r="T102" s="87">
        <v>245637.89</v>
      </c>
    </row>
    <row r="103" spans="2:20" ht="9" customHeight="1" x14ac:dyDescent="0.25">
      <c r="B103" s="145" t="s">
        <v>177</v>
      </c>
      <c r="C103" s="145"/>
      <c r="D103" s="147">
        <v>1811041</v>
      </c>
      <c r="E103" s="147"/>
      <c r="F103" s="146">
        <v>0</v>
      </c>
      <c r="G103" s="146"/>
      <c r="H103" s="148">
        <v>1811041</v>
      </c>
      <c r="I103" s="148"/>
      <c r="J103" s="147">
        <v>1443274.29</v>
      </c>
      <c r="K103" s="147"/>
      <c r="L103" s="147">
        <v>367766.71</v>
      </c>
      <c r="M103" s="147"/>
      <c r="N103" s="148">
        <v>367766.71</v>
      </c>
      <c r="O103" s="148"/>
      <c r="P103" s="148">
        <v>245637.89</v>
      </c>
      <c r="Q103" s="148"/>
      <c r="R103" s="148">
        <v>245637.89</v>
      </c>
      <c r="S103" s="148"/>
      <c r="T103" s="87">
        <v>245637.89</v>
      </c>
    </row>
    <row r="104" spans="2:20" ht="8.85" customHeight="1" x14ac:dyDescent="0.25">
      <c r="B104" s="141" t="s">
        <v>178</v>
      </c>
      <c r="C104" s="141"/>
      <c r="D104" s="143">
        <v>1811041</v>
      </c>
      <c r="E104" s="143"/>
      <c r="F104" s="142">
        <v>0</v>
      </c>
      <c r="G104" s="142"/>
      <c r="H104" s="137">
        <v>1811041</v>
      </c>
      <c r="I104" s="137"/>
      <c r="J104" s="143">
        <v>1443274.29</v>
      </c>
      <c r="K104" s="143"/>
      <c r="L104" s="143">
        <v>367766.71</v>
      </c>
      <c r="M104" s="143"/>
      <c r="N104" s="137">
        <v>367766.71</v>
      </c>
      <c r="O104" s="137"/>
      <c r="P104" s="137">
        <v>245637.89</v>
      </c>
      <c r="Q104" s="137"/>
      <c r="R104" s="137">
        <v>245637.89</v>
      </c>
      <c r="S104" s="137"/>
      <c r="T104" s="90">
        <v>245637.89</v>
      </c>
    </row>
    <row r="105" spans="2:20" ht="11.25" customHeight="1" x14ac:dyDescent="0.25">
      <c r="B105" s="150" t="s">
        <v>179</v>
      </c>
      <c r="C105" s="150"/>
      <c r="D105" s="147">
        <v>36000</v>
      </c>
      <c r="E105" s="147"/>
      <c r="F105" s="146">
        <v>0</v>
      </c>
      <c r="G105" s="146"/>
      <c r="H105" s="148">
        <v>36000</v>
      </c>
      <c r="I105" s="148"/>
      <c r="J105" s="147">
        <v>36000</v>
      </c>
      <c r="K105" s="147"/>
      <c r="L105" s="146">
        <v>0</v>
      </c>
      <c r="M105" s="146"/>
      <c r="N105" s="144">
        <v>0</v>
      </c>
      <c r="O105" s="144"/>
      <c r="P105" s="144">
        <v>0</v>
      </c>
      <c r="Q105" s="144"/>
      <c r="R105" s="144">
        <v>0</v>
      </c>
      <c r="S105" s="144"/>
      <c r="T105" s="92">
        <v>0</v>
      </c>
    </row>
    <row r="106" spans="2:20" ht="12.6" customHeight="1" x14ac:dyDescent="0.25">
      <c r="B106" s="149" t="s">
        <v>180</v>
      </c>
      <c r="C106" s="149"/>
      <c r="D106" s="147">
        <v>36000</v>
      </c>
      <c r="E106" s="147"/>
      <c r="F106" s="146">
        <v>0</v>
      </c>
      <c r="G106" s="146"/>
      <c r="H106" s="148">
        <v>36000</v>
      </c>
      <c r="I106" s="148"/>
      <c r="J106" s="147">
        <v>36000</v>
      </c>
      <c r="K106" s="147"/>
      <c r="L106" s="146">
        <v>0</v>
      </c>
      <c r="M106" s="146"/>
      <c r="N106" s="144">
        <v>0</v>
      </c>
      <c r="O106" s="144"/>
      <c r="P106" s="144">
        <v>0</v>
      </c>
      <c r="Q106" s="144"/>
      <c r="R106" s="144">
        <v>0</v>
      </c>
      <c r="S106" s="144"/>
      <c r="T106" s="92">
        <v>0</v>
      </c>
    </row>
    <row r="107" spans="2:20" ht="9.6" customHeight="1" x14ac:dyDescent="0.25">
      <c r="B107" s="145" t="s">
        <v>181</v>
      </c>
      <c r="C107" s="145"/>
      <c r="D107" s="147">
        <v>36000</v>
      </c>
      <c r="E107" s="147"/>
      <c r="F107" s="146">
        <v>0</v>
      </c>
      <c r="G107" s="146"/>
      <c r="H107" s="148">
        <v>36000</v>
      </c>
      <c r="I107" s="148"/>
      <c r="J107" s="147">
        <v>36000</v>
      </c>
      <c r="K107" s="147"/>
      <c r="L107" s="146">
        <v>0</v>
      </c>
      <c r="M107" s="146"/>
      <c r="N107" s="144">
        <v>0</v>
      </c>
      <c r="O107" s="144"/>
      <c r="P107" s="144">
        <v>0</v>
      </c>
      <c r="Q107" s="144"/>
      <c r="R107" s="144">
        <v>0</v>
      </c>
      <c r="S107" s="144"/>
      <c r="T107" s="92">
        <v>0</v>
      </c>
    </row>
    <row r="108" spans="2:20" ht="9.1999999999999993" customHeight="1" x14ac:dyDescent="0.25">
      <c r="B108" s="145" t="s">
        <v>182</v>
      </c>
      <c r="C108" s="145"/>
      <c r="D108" s="147">
        <v>36000</v>
      </c>
      <c r="E108" s="147"/>
      <c r="F108" s="146">
        <v>0</v>
      </c>
      <c r="G108" s="146"/>
      <c r="H108" s="148">
        <v>36000</v>
      </c>
      <c r="I108" s="148"/>
      <c r="J108" s="147">
        <v>36000</v>
      </c>
      <c r="K108" s="147"/>
      <c r="L108" s="146">
        <v>0</v>
      </c>
      <c r="M108" s="146"/>
      <c r="N108" s="144">
        <v>0</v>
      </c>
      <c r="O108" s="144"/>
      <c r="P108" s="144">
        <v>0</v>
      </c>
      <c r="Q108" s="144"/>
      <c r="R108" s="144">
        <v>0</v>
      </c>
      <c r="S108" s="144"/>
      <c r="T108" s="92">
        <v>0</v>
      </c>
    </row>
    <row r="109" spans="2:20" ht="8.4499999999999993" customHeight="1" x14ac:dyDescent="0.25">
      <c r="B109" s="141" t="s">
        <v>183</v>
      </c>
      <c r="C109" s="141"/>
      <c r="D109" s="143">
        <v>36000</v>
      </c>
      <c r="E109" s="143"/>
      <c r="F109" s="142">
        <v>0</v>
      </c>
      <c r="G109" s="142"/>
      <c r="H109" s="137">
        <v>36000</v>
      </c>
      <c r="I109" s="137"/>
      <c r="J109" s="143">
        <v>36000</v>
      </c>
      <c r="K109" s="143"/>
      <c r="L109" s="142">
        <v>0</v>
      </c>
      <c r="M109" s="142"/>
      <c r="N109" s="138">
        <v>0</v>
      </c>
      <c r="O109" s="138"/>
      <c r="P109" s="138">
        <v>0</v>
      </c>
      <c r="Q109" s="138"/>
      <c r="R109" s="138">
        <v>0</v>
      </c>
      <c r="S109" s="138"/>
      <c r="T109" s="93">
        <v>0</v>
      </c>
    </row>
    <row r="110" spans="2:20" ht="11.25" customHeight="1" x14ac:dyDescent="0.25">
      <c r="B110" s="150" t="s">
        <v>184</v>
      </c>
      <c r="C110" s="150"/>
      <c r="D110" s="147">
        <v>5880000</v>
      </c>
      <c r="E110" s="147"/>
      <c r="F110" s="146">
        <v>0</v>
      </c>
      <c r="G110" s="146"/>
      <c r="H110" s="148">
        <v>5880000</v>
      </c>
      <c r="I110" s="148"/>
      <c r="J110" s="147">
        <v>4682084.21</v>
      </c>
      <c r="K110" s="147"/>
      <c r="L110" s="147">
        <v>1197915.79</v>
      </c>
      <c r="M110" s="147"/>
      <c r="N110" s="148">
        <v>1197915.79</v>
      </c>
      <c r="O110" s="148"/>
      <c r="P110" s="148">
        <v>789581.11</v>
      </c>
      <c r="Q110" s="148"/>
      <c r="R110" s="148">
        <v>381246.43</v>
      </c>
      <c r="S110" s="148"/>
      <c r="T110" s="87">
        <v>381246.43</v>
      </c>
    </row>
    <row r="111" spans="2:20" ht="12.6" customHeight="1" x14ac:dyDescent="0.25">
      <c r="B111" s="149" t="s">
        <v>180</v>
      </c>
      <c r="C111" s="149"/>
      <c r="D111" s="147">
        <v>5880000</v>
      </c>
      <c r="E111" s="147"/>
      <c r="F111" s="146">
        <v>0</v>
      </c>
      <c r="G111" s="146"/>
      <c r="H111" s="148">
        <v>5880000</v>
      </c>
      <c r="I111" s="148"/>
      <c r="J111" s="147">
        <v>4682084.21</v>
      </c>
      <c r="K111" s="147"/>
      <c r="L111" s="147">
        <v>1197915.79</v>
      </c>
      <c r="M111" s="147"/>
      <c r="N111" s="148">
        <v>1197915.79</v>
      </c>
      <c r="O111" s="148"/>
      <c r="P111" s="148">
        <v>789581.11</v>
      </c>
      <c r="Q111" s="148"/>
      <c r="R111" s="148">
        <v>381246.43</v>
      </c>
      <c r="S111" s="148"/>
      <c r="T111" s="87">
        <v>381246.43</v>
      </c>
    </row>
    <row r="112" spans="2:20" ht="9.6" customHeight="1" x14ac:dyDescent="0.25">
      <c r="B112" s="145" t="s">
        <v>181</v>
      </c>
      <c r="C112" s="145"/>
      <c r="D112" s="147">
        <v>5880000</v>
      </c>
      <c r="E112" s="147"/>
      <c r="F112" s="146">
        <v>0</v>
      </c>
      <c r="G112" s="146"/>
      <c r="H112" s="148">
        <v>5880000</v>
      </c>
      <c r="I112" s="148"/>
      <c r="J112" s="147">
        <v>4682084.21</v>
      </c>
      <c r="K112" s="147"/>
      <c r="L112" s="147">
        <v>1197915.79</v>
      </c>
      <c r="M112" s="147"/>
      <c r="N112" s="148">
        <v>1197915.79</v>
      </c>
      <c r="O112" s="148"/>
      <c r="P112" s="148">
        <v>789581.11</v>
      </c>
      <c r="Q112" s="148"/>
      <c r="R112" s="148">
        <v>381246.43</v>
      </c>
      <c r="S112" s="148"/>
      <c r="T112" s="87">
        <v>381246.43</v>
      </c>
    </row>
    <row r="113" spans="2:20" ht="9.1999999999999993" customHeight="1" x14ac:dyDescent="0.25">
      <c r="B113" s="145" t="s">
        <v>185</v>
      </c>
      <c r="C113" s="145"/>
      <c r="D113" s="147">
        <v>5880000</v>
      </c>
      <c r="E113" s="147"/>
      <c r="F113" s="146">
        <v>0</v>
      </c>
      <c r="G113" s="146"/>
      <c r="H113" s="148">
        <v>5880000</v>
      </c>
      <c r="I113" s="148"/>
      <c r="J113" s="147">
        <v>4682084.21</v>
      </c>
      <c r="K113" s="147"/>
      <c r="L113" s="147">
        <v>1197915.79</v>
      </c>
      <c r="M113" s="147"/>
      <c r="N113" s="148">
        <v>1197915.79</v>
      </c>
      <c r="O113" s="148"/>
      <c r="P113" s="148">
        <v>789581.11</v>
      </c>
      <c r="Q113" s="148"/>
      <c r="R113" s="148">
        <v>381246.43</v>
      </c>
      <c r="S113" s="148"/>
      <c r="T113" s="87">
        <v>381246.43</v>
      </c>
    </row>
    <row r="114" spans="2:20" ht="8.4499999999999993" customHeight="1" x14ac:dyDescent="0.25">
      <c r="B114" s="141" t="s">
        <v>186</v>
      </c>
      <c r="C114" s="141"/>
      <c r="D114" s="143">
        <v>5880000</v>
      </c>
      <c r="E114" s="143"/>
      <c r="F114" s="142">
        <v>0</v>
      </c>
      <c r="G114" s="142"/>
      <c r="H114" s="137">
        <v>5880000</v>
      </c>
      <c r="I114" s="137"/>
      <c r="J114" s="143">
        <v>4682084.21</v>
      </c>
      <c r="K114" s="143"/>
      <c r="L114" s="143">
        <v>1197915.79</v>
      </c>
      <c r="M114" s="143"/>
      <c r="N114" s="137">
        <v>1197915.79</v>
      </c>
      <c r="O114" s="137"/>
      <c r="P114" s="137">
        <v>789581.11</v>
      </c>
      <c r="Q114" s="137"/>
      <c r="R114" s="137">
        <v>381246.43</v>
      </c>
      <c r="S114" s="137"/>
      <c r="T114" s="90">
        <v>381246.43</v>
      </c>
    </row>
    <row r="115" spans="2:20" ht="11.25" customHeight="1" x14ac:dyDescent="0.25">
      <c r="B115" s="150" t="s">
        <v>187</v>
      </c>
      <c r="C115" s="150"/>
      <c r="D115" s="147">
        <v>54178489</v>
      </c>
      <c r="E115" s="147"/>
      <c r="F115" s="147">
        <v>-10176761</v>
      </c>
      <c r="G115" s="147"/>
      <c r="H115" s="148">
        <v>44001728</v>
      </c>
      <c r="I115" s="148"/>
      <c r="J115" s="147">
        <v>36380012.380000003</v>
      </c>
      <c r="K115" s="147"/>
      <c r="L115" s="147">
        <v>7621715.6200000001</v>
      </c>
      <c r="M115" s="147"/>
      <c r="N115" s="148">
        <v>7621715.6200000001</v>
      </c>
      <c r="O115" s="148"/>
      <c r="P115" s="148">
        <v>7327656.9199999999</v>
      </c>
      <c r="Q115" s="148"/>
      <c r="R115" s="148">
        <v>4358369.01</v>
      </c>
      <c r="S115" s="148"/>
      <c r="T115" s="87">
        <v>4358369.01</v>
      </c>
    </row>
    <row r="116" spans="2:20" ht="12.6" customHeight="1" x14ac:dyDescent="0.25">
      <c r="B116" s="145" t="s">
        <v>180</v>
      </c>
      <c r="C116" s="145"/>
      <c r="D116" s="147">
        <v>54178489</v>
      </c>
      <c r="E116" s="147"/>
      <c r="F116" s="147">
        <v>-10176761</v>
      </c>
      <c r="G116" s="147"/>
      <c r="H116" s="148">
        <v>44001728</v>
      </c>
      <c r="I116" s="148"/>
      <c r="J116" s="147">
        <v>36380012.380000003</v>
      </c>
      <c r="K116" s="147"/>
      <c r="L116" s="147">
        <v>7621715.6200000001</v>
      </c>
      <c r="M116" s="147"/>
      <c r="N116" s="148">
        <v>7621715.6200000001</v>
      </c>
      <c r="O116" s="148"/>
      <c r="P116" s="148">
        <v>7327656.9199999999</v>
      </c>
      <c r="Q116" s="148"/>
      <c r="R116" s="148">
        <v>4358369.01</v>
      </c>
      <c r="S116" s="148"/>
      <c r="T116" s="87">
        <v>4358369.01</v>
      </c>
    </row>
    <row r="117" spans="2:20" ht="9.6" customHeight="1" x14ac:dyDescent="0.25">
      <c r="B117" s="145" t="s">
        <v>181</v>
      </c>
      <c r="C117" s="145"/>
      <c r="D117" s="147">
        <v>54178489</v>
      </c>
      <c r="E117" s="147"/>
      <c r="F117" s="147">
        <v>-10176761</v>
      </c>
      <c r="G117" s="147"/>
      <c r="H117" s="148">
        <v>44001728</v>
      </c>
      <c r="I117" s="148"/>
      <c r="J117" s="147">
        <v>36380012.380000003</v>
      </c>
      <c r="K117" s="147"/>
      <c r="L117" s="147">
        <v>7621715.6200000001</v>
      </c>
      <c r="M117" s="147"/>
      <c r="N117" s="148">
        <v>7621715.6200000001</v>
      </c>
      <c r="O117" s="148"/>
      <c r="P117" s="148">
        <v>7327656.9199999999</v>
      </c>
      <c r="Q117" s="148"/>
      <c r="R117" s="148">
        <v>4358369.01</v>
      </c>
      <c r="S117" s="148"/>
      <c r="T117" s="87">
        <v>4358369.01</v>
      </c>
    </row>
    <row r="118" spans="2:20" ht="9" customHeight="1" x14ac:dyDescent="0.25">
      <c r="B118" s="145" t="s">
        <v>188</v>
      </c>
      <c r="C118" s="145"/>
      <c r="D118" s="147">
        <v>54178489</v>
      </c>
      <c r="E118" s="147"/>
      <c r="F118" s="147">
        <v>-10176761</v>
      </c>
      <c r="G118" s="147"/>
      <c r="H118" s="148">
        <v>44001728</v>
      </c>
      <c r="I118" s="148"/>
      <c r="J118" s="147">
        <v>36380012.380000003</v>
      </c>
      <c r="K118" s="147"/>
      <c r="L118" s="147">
        <v>7621715.6200000001</v>
      </c>
      <c r="M118" s="147"/>
      <c r="N118" s="148">
        <v>7621715.6200000001</v>
      </c>
      <c r="O118" s="148"/>
      <c r="P118" s="148">
        <v>7327656.9199999999</v>
      </c>
      <c r="Q118" s="148"/>
      <c r="R118" s="148">
        <v>4358369.01</v>
      </c>
      <c r="S118" s="148"/>
      <c r="T118" s="87">
        <v>4358369.01</v>
      </c>
    </row>
    <row r="119" spans="2:20" ht="8.85" customHeight="1" x14ac:dyDescent="0.25">
      <c r="B119" s="141" t="s">
        <v>189</v>
      </c>
      <c r="C119" s="141"/>
      <c r="D119" s="143">
        <v>54178489</v>
      </c>
      <c r="E119" s="143"/>
      <c r="F119" s="143">
        <v>-10176761</v>
      </c>
      <c r="G119" s="143"/>
      <c r="H119" s="137">
        <v>44001728</v>
      </c>
      <c r="I119" s="137"/>
      <c r="J119" s="143">
        <v>36380012.380000003</v>
      </c>
      <c r="K119" s="143"/>
      <c r="L119" s="143">
        <v>7621715.6200000001</v>
      </c>
      <c r="M119" s="143"/>
      <c r="N119" s="137">
        <v>7621715.6200000001</v>
      </c>
      <c r="O119" s="137"/>
      <c r="P119" s="137">
        <v>7327656.9199999999</v>
      </c>
      <c r="Q119" s="137"/>
      <c r="R119" s="137">
        <v>4358369.01</v>
      </c>
      <c r="S119" s="137"/>
      <c r="T119" s="90">
        <v>4358369.01</v>
      </c>
    </row>
    <row r="120" spans="2:20" ht="11.25" customHeight="1" x14ac:dyDescent="0.25">
      <c r="B120" s="150" t="s">
        <v>190</v>
      </c>
      <c r="C120" s="150"/>
      <c r="D120" s="147">
        <v>6060000</v>
      </c>
      <c r="E120" s="147"/>
      <c r="F120" s="146">
        <v>0</v>
      </c>
      <c r="G120" s="146"/>
      <c r="H120" s="148">
        <v>6060000</v>
      </c>
      <c r="I120" s="148"/>
      <c r="J120" s="147">
        <v>4768577.18</v>
      </c>
      <c r="K120" s="147"/>
      <c r="L120" s="147">
        <v>1291422.82</v>
      </c>
      <c r="M120" s="147"/>
      <c r="N120" s="148">
        <v>1291422.82</v>
      </c>
      <c r="O120" s="148"/>
      <c r="P120" s="148">
        <v>1291422.82</v>
      </c>
      <c r="Q120" s="148"/>
      <c r="R120" s="148">
        <v>877080.05</v>
      </c>
      <c r="S120" s="148"/>
      <c r="T120" s="87">
        <v>877080.05</v>
      </c>
    </row>
    <row r="121" spans="2:20" ht="12.6" customHeight="1" x14ac:dyDescent="0.25">
      <c r="B121" s="149" t="s">
        <v>180</v>
      </c>
      <c r="C121" s="149"/>
      <c r="D121" s="147">
        <v>6060000</v>
      </c>
      <c r="E121" s="147"/>
      <c r="F121" s="146">
        <v>0</v>
      </c>
      <c r="G121" s="146"/>
      <c r="H121" s="148">
        <v>6060000</v>
      </c>
      <c r="I121" s="148"/>
      <c r="J121" s="147">
        <v>4768577.18</v>
      </c>
      <c r="K121" s="147"/>
      <c r="L121" s="147">
        <v>1291422.82</v>
      </c>
      <c r="M121" s="147"/>
      <c r="N121" s="148">
        <v>1291422.82</v>
      </c>
      <c r="O121" s="148"/>
      <c r="P121" s="148">
        <v>1291422.82</v>
      </c>
      <c r="Q121" s="148"/>
      <c r="R121" s="148">
        <v>877080.05</v>
      </c>
      <c r="S121" s="148"/>
      <c r="T121" s="87">
        <v>877080.05</v>
      </c>
    </row>
    <row r="122" spans="2:20" ht="9.6" customHeight="1" x14ac:dyDescent="0.25">
      <c r="B122" s="145" t="s">
        <v>181</v>
      </c>
      <c r="C122" s="145"/>
      <c r="D122" s="147">
        <v>6060000</v>
      </c>
      <c r="E122" s="147"/>
      <c r="F122" s="146">
        <v>0</v>
      </c>
      <c r="G122" s="146"/>
      <c r="H122" s="148">
        <v>6060000</v>
      </c>
      <c r="I122" s="148"/>
      <c r="J122" s="147">
        <v>4768577.18</v>
      </c>
      <c r="K122" s="147"/>
      <c r="L122" s="147">
        <v>1291422.82</v>
      </c>
      <c r="M122" s="147"/>
      <c r="N122" s="148">
        <v>1291422.82</v>
      </c>
      <c r="O122" s="148"/>
      <c r="P122" s="148">
        <v>1291422.82</v>
      </c>
      <c r="Q122" s="148"/>
      <c r="R122" s="148">
        <v>877080.05</v>
      </c>
      <c r="S122" s="148"/>
      <c r="T122" s="87">
        <v>877080.05</v>
      </c>
    </row>
    <row r="123" spans="2:20" ht="9.1999999999999993" customHeight="1" x14ac:dyDescent="0.25">
      <c r="B123" s="145" t="s">
        <v>191</v>
      </c>
      <c r="C123" s="145"/>
      <c r="D123" s="147">
        <v>6060000</v>
      </c>
      <c r="E123" s="147"/>
      <c r="F123" s="146">
        <v>0</v>
      </c>
      <c r="G123" s="146"/>
      <c r="H123" s="148">
        <v>6060000</v>
      </c>
      <c r="I123" s="148"/>
      <c r="J123" s="147">
        <v>4768577.18</v>
      </c>
      <c r="K123" s="147"/>
      <c r="L123" s="147">
        <v>1291422.82</v>
      </c>
      <c r="M123" s="147"/>
      <c r="N123" s="148">
        <v>1291422.82</v>
      </c>
      <c r="O123" s="148"/>
      <c r="P123" s="148">
        <v>1291422.82</v>
      </c>
      <c r="Q123" s="148"/>
      <c r="R123" s="148">
        <v>877080.05</v>
      </c>
      <c r="S123" s="148"/>
      <c r="T123" s="87">
        <v>877080.05</v>
      </c>
    </row>
    <row r="124" spans="2:20" ht="8.4499999999999993" customHeight="1" x14ac:dyDescent="0.25">
      <c r="B124" s="141" t="s">
        <v>192</v>
      </c>
      <c r="C124" s="141"/>
      <c r="D124" s="143">
        <v>6060000</v>
      </c>
      <c r="E124" s="143"/>
      <c r="F124" s="142">
        <v>0</v>
      </c>
      <c r="G124" s="142"/>
      <c r="H124" s="137">
        <v>6060000</v>
      </c>
      <c r="I124" s="137"/>
      <c r="J124" s="143">
        <v>4768577.18</v>
      </c>
      <c r="K124" s="143"/>
      <c r="L124" s="143">
        <v>1291422.82</v>
      </c>
      <c r="M124" s="143"/>
      <c r="N124" s="137">
        <v>1291422.82</v>
      </c>
      <c r="O124" s="137"/>
      <c r="P124" s="137">
        <v>1291422.82</v>
      </c>
      <c r="Q124" s="137"/>
      <c r="R124" s="137">
        <v>877080.05</v>
      </c>
      <c r="S124" s="137"/>
      <c r="T124" s="90">
        <v>877080.05</v>
      </c>
    </row>
    <row r="125" spans="2:20" ht="11.25" customHeight="1" x14ac:dyDescent="0.25">
      <c r="B125" s="150" t="s">
        <v>193</v>
      </c>
      <c r="C125" s="150"/>
      <c r="D125" s="146">
        <v>0</v>
      </c>
      <c r="E125" s="146"/>
      <c r="F125" s="147">
        <v>75000</v>
      </c>
      <c r="G125" s="147"/>
      <c r="H125" s="148">
        <v>75000</v>
      </c>
      <c r="I125" s="148"/>
      <c r="J125" s="147">
        <v>68945</v>
      </c>
      <c r="K125" s="147"/>
      <c r="L125" s="147">
        <v>6055</v>
      </c>
      <c r="M125" s="147"/>
      <c r="N125" s="148">
        <v>6055</v>
      </c>
      <c r="O125" s="148"/>
      <c r="P125" s="148">
        <v>6055</v>
      </c>
      <c r="Q125" s="148"/>
      <c r="R125" s="144">
        <v>0</v>
      </c>
      <c r="S125" s="144"/>
      <c r="T125" s="92">
        <v>0</v>
      </c>
    </row>
    <row r="126" spans="2:20" ht="12.6" customHeight="1" x14ac:dyDescent="0.25">
      <c r="B126" s="149" t="s">
        <v>180</v>
      </c>
      <c r="C126" s="149"/>
      <c r="D126" s="146">
        <v>0</v>
      </c>
      <c r="E126" s="146"/>
      <c r="F126" s="147">
        <v>75000</v>
      </c>
      <c r="G126" s="147"/>
      <c r="H126" s="148">
        <v>75000</v>
      </c>
      <c r="I126" s="148"/>
      <c r="J126" s="147">
        <v>68945</v>
      </c>
      <c r="K126" s="147"/>
      <c r="L126" s="147">
        <v>6055</v>
      </c>
      <c r="M126" s="147"/>
      <c r="N126" s="148">
        <v>6055</v>
      </c>
      <c r="O126" s="148"/>
      <c r="P126" s="148">
        <v>6055</v>
      </c>
      <c r="Q126" s="148"/>
      <c r="R126" s="144">
        <v>0</v>
      </c>
      <c r="S126" s="144"/>
      <c r="T126" s="92">
        <v>0</v>
      </c>
    </row>
    <row r="127" spans="2:20" ht="9.6" customHeight="1" x14ac:dyDescent="0.25">
      <c r="B127" s="145" t="s">
        <v>181</v>
      </c>
      <c r="C127" s="145"/>
      <c r="D127" s="146">
        <v>0</v>
      </c>
      <c r="E127" s="146"/>
      <c r="F127" s="147">
        <v>75000</v>
      </c>
      <c r="G127" s="147"/>
      <c r="H127" s="148">
        <v>75000</v>
      </c>
      <c r="I127" s="148"/>
      <c r="J127" s="147">
        <v>68945</v>
      </c>
      <c r="K127" s="147"/>
      <c r="L127" s="147">
        <v>6055</v>
      </c>
      <c r="M127" s="147"/>
      <c r="N127" s="148">
        <v>6055</v>
      </c>
      <c r="O127" s="148"/>
      <c r="P127" s="148">
        <v>6055</v>
      </c>
      <c r="Q127" s="148"/>
      <c r="R127" s="144">
        <v>0</v>
      </c>
      <c r="S127" s="144"/>
      <c r="T127" s="92">
        <v>0</v>
      </c>
    </row>
    <row r="128" spans="2:20" ht="9.1999999999999993" customHeight="1" x14ac:dyDescent="0.25">
      <c r="B128" s="145" t="s">
        <v>194</v>
      </c>
      <c r="C128" s="145"/>
      <c r="D128" s="146">
        <v>0</v>
      </c>
      <c r="E128" s="146"/>
      <c r="F128" s="147">
        <v>75000</v>
      </c>
      <c r="G128" s="147"/>
      <c r="H128" s="148">
        <v>75000</v>
      </c>
      <c r="I128" s="148"/>
      <c r="J128" s="147">
        <v>68945</v>
      </c>
      <c r="K128" s="147"/>
      <c r="L128" s="147">
        <v>6055</v>
      </c>
      <c r="M128" s="147"/>
      <c r="N128" s="148">
        <v>6055</v>
      </c>
      <c r="O128" s="148"/>
      <c r="P128" s="148">
        <v>6055</v>
      </c>
      <c r="Q128" s="148"/>
      <c r="R128" s="144">
        <v>0</v>
      </c>
      <c r="S128" s="144"/>
      <c r="T128" s="92">
        <v>0</v>
      </c>
    </row>
    <row r="129" spans="2:20" ht="8.4499999999999993" customHeight="1" x14ac:dyDescent="0.25">
      <c r="B129" s="141" t="s">
        <v>195</v>
      </c>
      <c r="C129" s="141"/>
      <c r="D129" s="142">
        <v>0</v>
      </c>
      <c r="E129" s="142"/>
      <c r="F129" s="143">
        <v>75000</v>
      </c>
      <c r="G129" s="143"/>
      <c r="H129" s="137">
        <v>75000</v>
      </c>
      <c r="I129" s="137"/>
      <c r="J129" s="143">
        <v>68945</v>
      </c>
      <c r="K129" s="143"/>
      <c r="L129" s="143">
        <v>6055</v>
      </c>
      <c r="M129" s="143"/>
      <c r="N129" s="137">
        <v>6055</v>
      </c>
      <c r="O129" s="137"/>
      <c r="P129" s="137">
        <v>6055</v>
      </c>
      <c r="Q129" s="137"/>
      <c r="R129" s="138">
        <v>0</v>
      </c>
      <c r="S129" s="138"/>
      <c r="T129" s="93">
        <v>0</v>
      </c>
    </row>
    <row r="130" spans="2:20" ht="11.25" customHeight="1" x14ac:dyDescent="0.25">
      <c r="B130" s="150" t="s">
        <v>196</v>
      </c>
      <c r="C130" s="150"/>
      <c r="D130" s="147">
        <v>50360</v>
      </c>
      <c r="E130" s="147"/>
      <c r="F130" s="146">
        <v>0</v>
      </c>
      <c r="G130" s="146"/>
      <c r="H130" s="148">
        <v>50360</v>
      </c>
      <c r="I130" s="148"/>
      <c r="J130" s="147">
        <v>32600</v>
      </c>
      <c r="K130" s="147"/>
      <c r="L130" s="147">
        <v>17760</v>
      </c>
      <c r="M130" s="147"/>
      <c r="N130" s="148">
        <v>9000</v>
      </c>
      <c r="O130" s="148"/>
      <c r="P130" s="148">
        <v>6000</v>
      </c>
      <c r="Q130" s="148"/>
      <c r="R130" s="148">
        <v>3000</v>
      </c>
      <c r="S130" s="148"/>
      <c r="T130" s="87">
        <v>3000</v>
      </c>
    </row>
    <row r="131" spans="2:20" ht="12.6" customHeight="1" x14ac:dyDescent="0.25">
      <c r="B131" s="145" t="s">
        <v>180</v>
      </c>
      <c r="C131" s="145"/>
      <c r="D131" s="147">
        <v>50360</v>
      </c>
      <c r="E131" s="147"/>
      <c r="F131" s="146">
        <v>0</v>
      </c>
      <c r="G131" s="146"/>
      <c r="H131" s="148">
        <v>50360</v>
      </c>
      <c r="I131" s="148"/>
      <c r="J131" s="147">
        <v>32600</v>
      </c>
      <c r="K131" s="147"/>
      <c r="L131" s="147">
        <v>17760</v>
      </c>
      <c r="M131" s="147"/>
      <c r="N131" s="148">
        <v>9000</v>
      </c>
      <c r="O131" s="148"/>
      <c r="P131" s="148">
        <v>6000</v>
      </c>
      <c r="Q131" s="148"/>
      <c r="R131" s="148">
        <v>3000</v>
      </c>
      <c r="S131" s="148"/>
      <c r="T131" s="87">
        <v>3000</v>
      </c>
    </row>
    <row r="132" spans="2:20" ht="9.6" customHeight="1" x14ac:dyDescent="0.25">
      <c r="B132" s="145" t="s">
        <v>181</v>
      </c>
      <c r="C132" s="145"/>
      <c r="D132" s="147">
        <v>50360</v>
      </c>
      <c r="E132" s="147"/>
      <c r="F132" s="146">
        <v>0</v>
      </c>
      <c r="G132" s="146"/>
      <c r="H132" s="148">
        <v>50360</v>
      </c>
      <c r="I132" s="148"/>
      <c r="J132" s="147">
        <v>32600</v>
      </c>
      <c r="K132" s="147"/>
      <c r="L132" s="147">
        <v>17760</v>
      </c>
      <c r="M132" s="147"/>
      <c r="N132" s="148">
        <v>9000</v>
      </c>
      <c r="O132" s="148"/>
      <c r="P132" s="148">
        <v>6000</v>
      </c>
      <c r="Q132" s="148"/>
      <c r="R132" s="148">
        <v>3000</v>
      </c>
      <c r="S132" s="148"/>
      <c r="T132" s="87">
        <v>3000</v>
      </c>
    </row>
    <row r="133" spans="2:20" ht="9" customHeight="1" x14ac:dyDescent="0.25">
      <c r="B133" s="145" t="s">
        <v>197</v>
      </c>
      <c r="C133" s="145"/>
      <c r="D133" s="147">
        <v>50360</v>
      </c>
      <c r="E133" s="147"/>
      <c r="F133" s="146">
        <v>0</v>
      </c>
      <c r="G133" s="146"/>
      <c r="H133" s="148">
        <v>50360</v>
      </c>
      <c r="I133" s="148"/>
      <c r="J133" s="147">
        <v>32600</v>
      </c>
      <c r="K133" s="147"/>
      <c r="L133" s="147">
        <v>17760</v>
      </c>
      <c r="M133" s="147"/>
      <c r="N133" s="148">
        <v>9000</v>
      </c>
      <c r="O133" s="148"/>
      <c r="P133" s="148">
        <v>6000</v>
      </c>
      <c r="Q133" s="148"/>
      <c r="R133" s="148">
        <v>3000</v>
      </c>
      <c r="S133" s="148"/>
      <c r="T133" s="87">
        <v>3000</v>
      </c>
    </row>
    <row r="134" spans="2:20" ht="8.85" customHeight="1" x14ac:dyDescent="0.25">
      <c r="B134" s="141" t="s">
        <v>198</v>
      </c>
      <c r="C134" s="141"/>
      <c r="D134" s="143">
        <v>50360</v>
      </c>
      <c r="E134" s="143"/>
      <c r="F134" s="142">
        <v>0</v>
      </c>
      <c r="G134" s="142"/>
      <c r="H134" s="137">
        <v>50360</v>
      </c>
      <c r="I134" s="137"/>
      <c r="J134" s="143">
        <v>32600</v>
      </c>
      <c r="K134" s="143"/>
      <c r="L134" s="143">
        <v>17760</v>
      </c>
      <c r="M134" s="143"/>
      <c r="N134" s="137">
        <v>9000</v>
      </c>
      <c r="O134" s="137"/>
      <c r="P134" s="137">
        <v>6000</v>
      </c>
      <c r="Q134" s="137"/>
      <c r="R134" s="137">
        <v>3000</v>
      </c>
      <c r="S134" s="137"/>
      <c r="T134" s="90">
        <v>3000</v>
      </c>
    </row>
    <row r="135" spans="2:20" ht="11.25" customHeight="1" x14ac:dyDescent="0.25">
      <c r="B135" s="150" t="s">
        <v>199</v>
      </c>
      <c r="C135" s="150"/>
      <c r="D135" s="147">
        <v>1000000</v>
      </c>
      <c r="E135" s="147"/>
      <c r="F135" s="147">
        <v>1552198.92</v>
      </c>
      <c r="G135" s="147"/>
      <c r="H135" s="148">
        <v>2552198.92</v>
      </c>
      <c r="I135" s="148"/>
      <c r="J135" s="147">
        <v>1500000</v>
      </c>
      <c r="K135" s="147"/>
      <c r="L135" s="147">
        <v>1052198.92</v>
      </c>
      <c r="M135" s="147"/>
      <c r="N135" s="148">
        <v>1052198.92</v>
      </c>
      <c r="O135" s="148"/>
      <c r="P135" s="144">
        <v>0</v>
      </c>
      <c r="Q135" s="144"/>
      <c r="R135" s="144">
        <v>0</v>
      </c>
      <c r="S135" s="144"/>
      <c r="T135" s="92">
        <v>0</v>
      </c>
    </row>
    <row r="136" spans="2:20" ht="12.6" customHeight="1" x14ac:dyDescent="0.25">
      <c r="B136" s="149" t="s">
        <v>180</v>
      </c>
      <c r="C136" s="149"/>
      <c r="D136" s="147">
        <v>1000000</v>
      </c>
      <c r="E136" s="147"/>
      <c r="F136" s="147">
        <v>1552198.92</v>
      </c>
      <c r="G136" s="147"/>
      <c r="H136" s="148">
        <v>2552198.92</v>
      </c>
      <c r="I136" s="148"/>
      <c r="J136" s="147">
        <v>1500000</v>
      </c>
      <c r="K136" s="147"/>
      <c r="L136" s="147">
        <v>1052198.92</v>
      </c>
      <c r="M136" s="147"/>
      <c r="N136" s="148">
        <v>1052198.92</v>
      </c>
      <c r="O136" s="148"/>
      <c r="P136" s="144">
        <v>0</v>
      </c>
      <c r="Q136" s="144"/>
      <c r="R136" s="144">
        <v>0</v>
      </c>
      <c r="S136" s="144"/>
      <c r="T136" s="92">
        <v>0</v>
      </c>
    </row>
    <row r="137" spans="2:20" ht="9.6" customHeight="1" x14ac:dyDescent="0.25">
      <c r="B137" s="145" t="s">
        <v>200</v>
      </c>
      <c r="C137" s="145"/>
      <c r="D137" s="147">
        <v>1000000</v>
      </c>
      <c r="E137" s="147"/>
      <c r="F137" s="147">
        <v>1552198.92</v>
      </c>
      <c r="G137" s="147"/>
      <c r="H137" s="148">
        <v>2552198.92</v>
      </c>
      <c r="I137" s="148"/>
      <c r="J137" s="147">
        <v>1500000</v>
      </c>
      <c r="K137" s="147"/>
      <c r="L137" s="147">
        <v>1052198.92</v>
      </c>
      <c r="M137" s="147"/>
      <c r="N137" s="148">
        <v>1052198.92</v>
      </c>
      <c r="O137" s="148"/>
      <c r="P137" s="144">
        <v>0</v>
      </c>
      <c r="Q137" s="144"/>
      <c r="R137" s="144">
        <v>0</v>
      </c>
      <c r="S137" s="144"/>
      <c r="T137" s="92">
        <v>0</v>
      </c>
    </row>
    <row r="138" spans="2:20" ht="9.1999999999999993" customHeight="1" x14ac:dyDescent="0.25">
      <c r="B138" s="145" t="s">
        <v>201</v>
      </c>
      <c r="C138" s="145"/>
      <c r="D138" s="147">
        <v>1000000</v>
      </c>
      <c r="E138" s="147"/>
      <c r="F138" s="147">
        <v>1552198.92</v>
      </c>
      <c r="G138" s="147"/>
      <c r="H138" s="148">
        <v>2552198.92</v>
      </c>
      <c r="I138" s="148"/>
      <c r="J138" s="147">
        <v>1500000</v>
      </c>
      <c r="K138" s="147"/>
      <c r="L138" s="147">
        <v>1052198.92</v>
      </c>
      <c r="M138" s="147"/>
      <c r="N138" s="148">
        <v>1052198.92</v>
      </c>
      <c r="O138" s="148"/>
      <c r="P138" s="144">
        <v>0</v>
      </c>
      <c r="Q138" s="144"/>
      <c r="R138" s="144">
        <v>0</v>
      </c>
      <c r="S138" s="144"/>
      <c r="T138" s="92">
        <v>0</v>
      </c>
    </row>
    <row r="139" spans="2:20" ht="8.4499999999999993" customHeight="1" x14ac:dyDescent="0.25">
      <c r="B139" s="141" t="s">
        <v>202</v>
      </c>
      <c r="C139" s="141"/>
      <c r="D139" s="143">
        <v>1000000</v>
      </c>
      <c r="E139" s="143"/>
      <c r="F139" s="143">
        <v>1552198.92</v>
      </c>
      <c r="G139" s="143"/>
      <c r="H139" s="137">
        <v>2552198.92</v>
      </c>
      <c r="I139" s="137"/>
      <c r="J139" s="143">
        <v>1500000</v>
      </c>
      <c r="K139" s="143"/>
      <c r="L139" s="143">
        <v>1052198.92</v>
      </c>
      <c r="M139" s="143"/>
      <c r="N139" s="137">
        <v>1052198.92</v>
      </c>
      <c r="O139" s="137"/>
      <c r="P139" s="138">
        <v>0</v>
      </c>
      <c r="Q139" s="138"/>
      <c r="R139" s="138">
        <v>0</v>
      </c>
      <c r="S139" s="138"/>
      <c r="T139" s="93">
        <v>0</v>
      </c>
    </row>
    <row r="140" spans="2:20" ht="11.25" customHeight="1" x14ac:dyDescent="0.25">
      <c r="B140" s="150" t="s">
        <v>203</v>
      </c>
      <c r="C140" s="150"/>
      <c r="D140" s="147">
        <v>268800</v>
      </c>
      <c r="E140" s="147"/>
      <c r="F140" s="147">
        <v>501772.53</v>
      </c>
      <c r="G140" s="147"/>
      <c r="H140" s="148">
        <v>770572.53</v>
      </c>
      <c r="I140" s="148"/>
      <c r="J140" s="147">
        <v>532547.13</v>
      </c>
      <c r="K140" s="147"/>
      <c r="L140" s="147">
        <v>238025.4</v>
      </c>
      <c r="M140" s="147"/>
      <c r="N140" s="148">
        <v>115876</v>
      </c>
      <c r="O140" s="148"/>
      <c r="P140" s="144">
        <v>0</v>
      </c>
      <c r="Q140" s="144"/>
      <c r="R140" s="144">
        <v>0</v>
      </c>
      <c r="S140" s="144"/>
      <c r="T140" s="92">
        <v>0</v>
      </c>
    </row>
    <row r="141" spans="2:20" ht="12.6" customHeight="1" x14ac:dyDescent="0.25">
      <c r="B141" s="149" t="s">
        <v>180</v>
      </c>
      <c r="C141" s="149"/>
      <c r="D141" s="147">
        <v>268800</v>
      </c>
      <c r="E141" s="147"/>
      <c r="F141" s="147">
        <v>501772.53</v>
      </c>
      <c r="G141" s="147"/>
      <c r="H141" s="148">
        <v>770572.53</v>
      </c>
      <c r="I141" s="148"/>
      <c r="J141" s="147">
        <v>532547.13</v>
      </c>
      <c r="K141" s="147"/>
      <c r="L141" s="147">
        <v>238025.4</v>
      </c>
      <c r="M141" s="147"/>
      <c r="N141" s="148">
        <v>115876</v>
      </c>
      <c r="O141" s="148"/>
      <c r="P141" s="144">
        <v>0</v>
      </c>
      <c r="Q141" s="144"/>
      <c r="R141" s="144">
        <v>0</v>
      </c>
      <c r="S141" s="144"/>
      <c r="T141" s="92">
        <v>0</v>
      </c>
    </row>
    <row r="142" spans="2:20" ht="9.6" customHeight="1" x14ac:dyDescent="0.25">
      <c r="B142" s="145" t="s">
        <v>200</v>
      </c>
      <c r="C142" s="145"/>
      <c r="D142" s="147">
        <v>268800</v>
      </c>
      <c r="E142" s="147"/>
      <c r="F142" s="147">
        <v>501772.53</v>
      </c>
      <c r="G142" s="147"/>
      <c r="H142" s="148">
        <v>770572.53</v>
      </c>
      <c r="I142" s="148"/>
      <c r="J142" s="147">
        <v>532547.13</v>
      </c>
      <c r="K142" s="147"/>
      <c r="L142" s="147">
        <v>238025.4</v>
      </c>
      <c r="M142" s="147"/>
      <c r="N142" s="148">
        <v>115876</v>
      </c>
      <c r="O142" s="148"/>
      <c r="P142" s="144">
        <v>0</v>
      </c>
      <c r="Q142" s="144"/>
      <c r="R142" s="144">
        <v>0</v>
      </c>
      <c r="S142" s="144"/>
      <c r="T142" s="92">
        <v>0</v>
      </c>
    </row>
    <row r="143" spans="2:20" ht="9.1999999999999993" customHeight="1" x14ac:dyDescent="0.25">
      <c r="B143" s="145" t="s">
        <v>204</v>
      </c>
      <c r="C143" s="145"/>
      <c r="D143" s="147">
        <v>268800</v>
      </c>
      <c r="E143" s="147"/>
      <c r="F143" s="147">
        <v>501772.53</v>
      </c>
      <c r="G143" s="147"/>
      <c r="H143" s="148">
        <v>770572.53</v>
      </c>
      <c r="I143" s="148"/>
      <c r="J143" s="147">
        <v>532547.13</v>
      </c>
      <c r="K143" s="147"/>
      <c r="L143" s="147">
        <v>238025.4</v>
      </c>
      <c r="M143" s="147"/>
      <c r="N143" s="148">
        <v>115876</v>
      </c>
      <c r="O143" s="148"/>
      <c r="P143" s="144">
        <v>0</v>
      </c>
      <c r="Q143" s="144"/>
      <c r="R143" s="144">
        <v>0</v>
      </c>
      <c r="S143" s="144"/>
      <c r="T143" s="92">
        <v>0</v>
      </c>
    </row>
    <row r="144" spans="2:20" ht="8.25" customHeight="1" x14ac:dyDescent="0.25">
      <c r="B144" s="141" t="s">
        <v>205</v>
      </c>
      <c r="C144" s="141"/>
      <c r="D144" s="143">
        <v>268800</v>
      </c>
      <c r="E144" s="143"/>
      <c r="F144" s="143">
        <v>501772.53</v>
      </c>
      <c r="G144" s="143"/>
      <c r="H144" s="137">
        <v>770572.53</v>
      </c>
      <c r="I144" s="137"/>
      <c r="J144" s="143">
        <v>532547.13</v>
      </c>
      <c r="K144" s="143"/>
      <c r="L144" s="143">
        <v>238025.4</v>
      </c>
      <c r="M144" s="143"/>
      <c r="N144" s="137">
        <v>115876</v>
      </c>
      <c r="O144" s="137"/>
      <c r="P144" s="138">
        <v>0</v>
      </c>
      <c r="Q144" s="138"/>
      <c r="R144" s="138">
        <v>0</v>
      </c>
      <c r="S144" s="138"/>
      <c r="T144" s="93">
        <v>0</v>
      </c>
    </row>
    <row r="145" spans="2:20" ht="13.5" customHeight="1" x14ac:dyDescent="0.25">
      <c r="B145" s="162" t="s">
        <v>117</v>
      </c>
      <c r="C145" s="164" t="s">
        <v>118</v>
      </c>
      <c r="D145" s="165"/>
      <c r="E145" s="164" t="s">
        <v>119</v>
      </c>
      <c r="F145" s="165"/>
      <c r="G145" s="164" t="s">
        <v>120</v>
      </c>
      <c r="H145" s="165"/>
      <c r="I145" s="168" t="s">
        <v>121</v>
      </c>
      <c r="J145" s="169"/>
      <c r="K145" s="160" t="s">
        <v>122</v>
      </c>
      <c r="L145" s="172"/>
      <c r="M145" s="172"/>
      <c r="N145" s="172"/>
      <c r="O145" s="172"/>
      <c r="P145" s="172"/>
      <c r="Q145" s="172"/>
      <c r="R145" s="172"/>
      <c r="S145" s="172"/>
      <c r="T145" s="161"/>
    </row>
    <row r="146" spans="2:20" ht="18" customHeight="1" x14ac:dyDescent="0.25">
      <c r="B146" s="163"/>
      <c r="C146" s="166"/>
      <c r="D146" s="167"/>
      <c r="E146" s="166"/>
      <c r="F146" s="167"/>
      <c r="G146" s="166"/>
      <c r="H146" s="167"/>
      <c r="I146" s="170"/>
      <c r="J146" s="171"/>
      <c r="K146" s="156" t="s">
        <v>123</v>
      </c>
      <c r="L146" s="157"/>
      <c r="M146" s="173" t="s">
        <v>124</v>
      </c>
      <c r="N146" s="174"/>
      <c r="O146" s="156" t="s">
        <v>125</v>
      </c>
      <c r="P146" s="157"/>
      <c r="Q146" s="158" t="s">
        <v>126</v>
      </c>
      <c r="R146" s="159"/>
      <c r="S146" s="160" t="s">
        <v>127</v>
      </c>
      <c r="T146" s="161"/>
    </row>
    <row r="147" spans="2:20" ht="8.25" customHeight="1" x14ac:dyDescent="0.25">
      <c r="B147" s="139" t="s">
        <v>128</v>
      </c>
      <c r="C147" s="139"/>
      <c r="D147" s="147">
        <v>21400400819</v>
      </c>
      <c r="E147" s="147"/>
      <c r="F147" s="147">
        <v>320126288.27999997</v>
      </c>
      <c r="G147" s="147"/>
      <c r="H147" s="148">
        <v>847530204.27999997</v>
      </c>
      <c r="I147" s="148"/>
      <c r="J147" s="147">
        <v>686693873.94000006</v>
      </c>
      <c r="K147" s="147"/>
      <c r="L147" s="147">
        <v>160836330.34</v>
      </c>
      <c r="M147" s="147"/>
      <c r="N147" s="148">
        <v>154711161.38999999</v>
      </c>
      <c r="O147" s="148"/>
      <c r="P147" s="148">
        <v>71334909.319999993</v>
      </c>
      <c r="Q147" s="148"/>
      <c r="R147" s="148">
        <v>61448008.439999998</v>
      </c>
      <c r="S147" s="148"/>
      <c r="T147" s="87">
        <v>59100143.280000001</v>
      </c>
    </row>
    <row r="148" spans="2:20" ht="23.25" customHeight="1" x14ac:dyDescent="0.25">
      <c r="B148" s="152" t="s">
        <v>206</v>
      </c>
      <c r="C148" s="152"/>
      <c r="D148" s="154">
        <v>655800</v>
      </c>
      <c r="E148" s="154"/>
      <c r="F148" s="154">
        <v>130000</v>
      </c>
      <c r="G148" s="154"/>
      <c r="H148" s="155">
        <v>785800</v>
      </c>
      <c r="I148" s="155"/>
      <c r="J148" s="154">
        <v>611642.5</v>
      </c>
      <c r="K148" s="154"/>
      <c r="L148" s="154">
        <v>174157.5</v>
      </c>
      <c r="M148" s="154"/>
      <c r="N148" s="155">
        <v>24157.5</v>
      </c>
      <c r="O148" s="155"/>
      <c r="P148" s="155">
        <v>24157.5</v>
      </c>
      <c r="Q148" s="155"/>
      <c r="R148" s="155">
        <v>24157.5</v>
      </c>
      <c r="S148" s="155"/>
      <c r="T148" s="88">
        <v>24157.5</v>
      </c>
    </row>
    <row r="149" spans="2:20" ht="12.6" customHeight="1" x14ac:dyDescent="0.25">
      <c r="B149" s="145" t="s">
        <v>180</v>
      </c>
      <c r="C149" s="145"/>
      <c r="D149" s="147">
        <v>655800</v>
      </c>
      <c r="E149" s="147"/>
      <c r="F149" s="147">
        <v>130000</v>
      </c>
      <c r="G149" s="147"/>
      <c r="H149" s="148">
        <v>785800</v>
      </c>
      <c r="I149" s="148"/>
      <c r="J149" s="147">
        <v>611642.5</v>
      </c>
      <c r="K149" s="147"/>
      <c r="L149" s="147">
        <v>174157.5</v>
      </c>
      <c r="M149" s="147"/>
      <c r="N149" s="148">
        <v>24157.5</v>
      </c>
      <c r="O149" s="148"/>
      <c r="P149" s="148">
        <v>24157.5</v>
      </c>
      <c r="Q149" s="148"/>
      <c r="R149" s="148">
        <v>24157.5</v>
      </c>
      <c r="S149" s="148"/>
      <c r="T149" s="87">
        <v>24157.5</v>
      </c>
    </row>
    <row r="150" spans="2:20" ht="9.6" customHeight="1" x14ac:dyDescent="0.25">
      <c r="B150" s="145" t="s">
        <v>207</v>
      </c>
      <c r="C150" s="145"/>
      <c r="D150" s="147">
        <v>655800</v>
      </c>
      <c r="E150" s="147"/>
      <c r="F150" s="147">
        <v>130000</v>
      </c>
      <c r="G150" s="147"/>
      <c r="H150" s="148">
        <v>785800</v>
      </c>
      <c r="I150" s="148"/>
      <c r="J150" s="147">
        <v>611642.5</v>
      </c>
      <c r="K150" s="147"/>
      <c r="L150" s="147">
        <v>174157.5</v>
      </c>
      <c r="M150" s="147"/>
      <c r="N150" s="148">
        <v>24157.5</v>
      </c>
      <c r="O150" s="148"/>
      <c r="P150" s="148">
        <v>24157.5</v>
      </c>
      <c r="Q150" s="148"/>
      <c r="R150" s="148">
        <v>24157.5</v>
      </c>
      <c r="S150" s="148"/>
      <c r="T150" s="87">
        <v>24157.5</v>
      </c>
    </row>
    <row r="151" spans="2:20" ht="9" customHeight="1" x14ac:dyDescent="0.25">
      <c r="B151" s="145" t="s">
        <v>208</v>
      </c>
      <c r="C151" s="145"/>
      <c r="D151" s="147">
        <v>655800</v>
      </c>
      <c r="E151" s="147"/>
      <c r="F151" s="147">
        <v>130000</v>
      </c>
      <c r="G151" s="147"/>
      <c r="H151" s="148">
        <v>785800</v>
      </c>
      <c r="I151" s="148"/>
      <c r="J151" s="147">
        <v>611642.5</v>
      </c>
      <c r="K151" s="147"/>
      <c r="L151" s="147">
        <v>174157.5</v>
      </c>
      <c r="M151" s="147"/>
      <c r="N151" s="148">
        <v>24157.5</v>
      </c>
      <c r="O151" s="148"/>
      <c r="P151" s="148">
        <v>24157.5</v>
      </c>
      <c r="Q151" s="148"/>
      <c r="R151" s="148">
        <v>24157.5</v>
      </c>
      <c r="S151" s="148"/>
      <c r="T151" s="87">
        <v>24157.5</v>
      </c>
    </row>
    <row r="152" spans="2:20" ht="8.85" customHeight="1" x14ac:dyDescent="0.25">
      <c r="B152" s="141" t="s">
        <v>209</v>
      </c>
      <c r="C152" s="141"/>
      <c r="D152" s="143">
        <v>655800</v>
      </c>
      <c r="E152" s="143"/>
      <c r="F152" s="143">
        <v>130000</v>
      </c>
      <c r="G152" s="143"/>
      <c r="H152" s="137">
        <v>785800</v>
      </c>
      <c r="I152" s="137"/>
      <c r="J152" s="143">
        <v>611642.5</v>
      </c>
      <c r="K152" s="143"/>
      <c r="L152" s="143">
        <v>174157.5</v>
      </c>
      <c r="M152" s="143"/>
      <c r="N152" s="137">
        <v>24157.5</v>
      </c>
      <c r="O152" s="137"/>
      <c r="P152" s="137">
        <v>24157.5</v>
      </c>
      <c r="Q152" s="137"/>
      <c r="R152" s="137">
        <v>24157.5</v>
      </c>
      <c r="S152" s="137"/>
      <c r="T152" s="90">
        <v>24157.5</v>
      </c>
    </row>
    <row r="153" spans="2:20" ht="11.25" customHeight="1" x14ac:dyDescent="0.25">
      <c r="B153" s="150" t="s">
        <v>210</v>
      </c>
      <c r="C153" s="150"/>
      <c r="D153" s="146">
        <v>0</v>
      </c>
      <c r="E153" s="146"/>
      <c r="F153" s="147">
        <v>81081</v>
      </c>
      <c r="G153" s="147"/>
      <c r="H153" s="148">
        <v>81081</v>
      </c>
      <c r="I153" s="148"/>
      <c r="J153" s="147">
        <v>15592.5</v>
      </c>
      <c r="K153" s="147"/>
      <c r="L153" s="147">
        <v>65488.5</v>
      </c>
      <c r="M153" s="147"/>
      <c r="N153" s="148">
        <v>65488.5</v>
      </c>
      <c r="O153" s="148"/>
      <c r="P153" s="148">
        <v>65488.5</v>
      </c>
      <c r="Q153" s="148"/>
      <c r="R153" s="148">
        <v>65488.5</v>
      </c>
      <c r="S153" s="148"/>
      <c r="T153" s="87">
        <v>65488.5</v>
      </c>
    </row>
    <row r="154" spans="2:20" ht="12.6" customHeight="1" x14ac:dyDescent="0.25">
      <c r="B154" s="149" t="s">
        <v>180</v>
      </c>
      <c r="C154" s="149"/>
      <c r="D154" s="146">
        <v>0</v>
      </c>
      <c r="E154" s="146"/>
      <c r="F154" s="147">
        <v>81081</v>
      </c>
      <c r="G154" s="147"/>
      <c r="H154" s="148">
        <v>81081</v>
      </c>
      <c r="I154" s="148"/>
      <c r="J154" s="147">
        <v>15592.5</v>
      </c>
      <c r="K154" s="147"/>
      <c r="L154" s="147">
        <v>65488.5</v>
      </c>
      <c r="M154" s="147"/>
      <c r="N154" s="148">
        <v>65488.5</v>
      </c>
      <c r="O154" s="148"/>
      <c r="P154" s="148">
        <v>65488.5</v>
      </c>
      <c r="Q154" s="148"/>
      <c r="R154" s="148">
        <v>65488.5</v>
      </c>
      <c r="S154" s="148"/>
      <c r="T154" s="87">
        <v>65488.5</v>
      </c>
    </row>
    <row r="155" spans="2:20" ht="9.6" customHeight="1" x14ac:dyDescent="0.25">
      <c r="B155" s="145" t="s">
        <v>207</v>
      </c>
      <c r="C155" s="145"/>
      <c r="D155" s="146">
        <v>0</v>
      </c>
      <c r="E155" s="146"/>
      <c r="F155" s="147">
        <v>81081</v>
      </c>
      <c r="G155" s="147"/>
      <c r="H155" s="148">
        <v>81081</v>
      </c>
      <c r="I155" s="148"/>
      <c r="J155" s="147">
        <v>15592.5</v>
      </c>
      <c r="K155" s="147"/>
      <c r="L155" s="147">
        <v>65488.5</v>
      </c>
      <c r="M155" s="147"/>
      <c r="N155" s="148">
        <v>65488.5</v>
      </c>
      <c r="O155" s="148"/>
      <c r="P155" s="148">
        <v>65488.5</v>
      </c>
      <c r="Q155" s="148"/>
      <c r="R155" s="148">
        <v>65488.5</v>
      </c>
      <c r="S155" s="148"/>
      <c r="T155" s="87">
        <v>65488.5</v>
      </c>
    </row>
    <row r="156" spans="2:20" ht="9.1999999999999993" customHeight="1" x14ac:dyDescent="0.25">
      <c r="B156" s="145" t="s">
        <v>211</v>
      </c>
      <c r="C156" s="145"/>
      <c r="D156" s="146">
        <v>0</v>
      </c>
      <c r="E156" s="146"/>
      <c r="F156" s="147">
        <v>81081</v>
      </c>
      <c r="G156" s="147"/>
      <c r="H156" s="148">
        <v>81081</v>
      </c>
      <c r="I156" s="148"/>
      <c r="J156" s="147">
        <v>15592.5</v>
      </c>
      <c r="K156" s="147"/>
      <c r="L156" s="147">
        <v>65488.5</v>
      </c>
      <c r="M156" s="147"/>
      <c r="N156" s="148">
        <v>65488.5</v>
      </c>
      <c r="O156" s="148"/>
      <c r="P156" s="148">
        <v>65488.5</v>
      </c>
      <c r="Q156" s="148"/>
      <c r="R156" s="148">
        <v>65488.5</v>
      </c>
      <c r="S156" s="148"/>
      <c r="T156" s="87">
        <v>65488.5</v>
      </c>
    </row>
    <row r="157" spans="2:20" ht="8.4499999999999993" customHeight="1" x14ac:dyDescent="0.25">
      <c r="B157" s="141" t="s">
        <v>212</v>
      </c>
      <c r="C157" s="141"/>
      <c r="D157" s="142">
        <v>0</v>
      </c>
      <c r="E157" s="142"/>
      <c r="F157" s="143">
        <v>81081</v>
      </c>
      <c r="G157" s="143"/>
      <c r="H157" s="137">
        <v>81081</v>
      </c>
      <c r="I157" s="137"/>
      <c r="J157" s="143">
        <v>15592.5</v>
      </c>
      <c r="K157" s="143"/>
      <c r="L157" s="143">
        <v>65488.5</v>
      </c>
      <c r="M157" s="143"/>
      <c r="N157" s="137">
        <v>65488.5</v>
      </c>
      <c r="O157" s="137"/>
      <c r="P157" s="137">
        <v>65488.5</v>
      </c>
      <c r="Q157" s="137"/>
      <c r="R157" s="137">
        <v>65488.5</v>
      </c>
      <c r="S157" s="137"/>
      <c r="T157" s="90">
        <v>65488.5</v>
      </c>
    </row>
    <row r="158" spans="2:20" ht="11.25" customHeight="1" x14ac:dyDescent="0.25">
      <c r="B158" s="150" t="s">
        <v>213</v>
      </c>
      <c r="C158" s="150"/>
      <c r="D158" s="147">
        <v>180000</v>
      </c>
      <c r="E158" s="147"/>
      <c r="F158" s="146">
        <v>0</v>
      </c>
      <c r="G158" s="146"/>
      <c r="H158" s="148">
        <v>180000</v>
      </c>
      <c r="I158" s="148"/>
      <c r="J158" s="147">
        <v>114019</v>
      </c>
      <c r="K158" s="147"/>
      <c r="L158" s="147">
        <v>65981</v>
      </c>
      <c r="M158" s="147"/>
      <c r="N158" s="148">
        <v>60981</v>
      </c>
      <c r="O158" s="148"/>
      <c r="P158" s="148">
        <v>11575</v>
      </c>
      <c r="Q158" s="148"/>
      <c r="R158" s="148">
        <v>5775</v>
      </c>
      <c r="S158" s="148"/>
      <c r="T158" s="87">
        <v>5775</v>
      </c>
    </row>
    <row r="159" spans="2:20" ht="12.6" customHeight="1" x14ac:dyDescent="0.25">
      <c r="B159" s="149" t="s">
        <v>180</v>
      </c>
      <c r="C159" s="149"/>
      <c r="D159" s="147">
        <v>180000</v>
      </c>
      <c r="E159" s="147"/>
      <c r="F159" s="146">
        <v>0</v>
      </c>
      <c r="G159" s="146"/>
      <c r="H159" s="148">
        <v>180000</v>
      </c>
      <c r="I159" s="148"/>
      <c r="J159" s="147">
        <v>114019</v>
      </c>
      <c r="K159" s="147"/>
      <c r="L159" s="147">
        <v>65981</v>
      </c>
      <c r="M159" s="147"/>
      <c r="N159" s="148">
        <v>60981</v>
      </c>
      <c r="O159" s="148"/>
      <c r="P159" s="148">
        <v>11575</v>
      </c>
      <c r="Q159" s="148"/>
      <c r="R159" s="148">
        <v>5775</v>
      </c>
      <c r="S159" s="148"/>
      <c r="T159" s="87">
        <v>5775</v>
      </c>
    </row>
    <row r="160" spans="2:20" ht="9.6" customHeight="1" x14ac:dyDescent="0.25">
      <c r="B160" s="145" t="s">
        <v>214</v>
      </c>
      <c r="C160" s="145"/>
      <c r="D160" s="147">
        <v>180000</v>
      </c>
      <c r="E160" s="147"/>
      <c r="F160" s="146">
        <v>0</v>
      </c>
      <c r="G160" s="146"/>
      <c r="H160" s="148">
        <v>180000</v>
      </c>
      <c r="I160" s="148"/>
      <c r="J160" s="147">
        <v>114019</v>
      </c>
      <c r="K160" s="147"/>
      <c r="L160" s="147">
        <v>65981</v>
      </c>
      <c r="M160" s="147"/>
      <c r="N160" s="148">
        <v>60981</v>
      </c>
      <c r="O160" s="148"/>
      <c r="P160" s="148">
        <v>11575</v>
      </c>
      <c r="Q160" s="148"/>
      <c r="R160" s="148">
        <v>5775</v>
      </c>
      <c r="S160" s="148"/>
      <c r="T160" s="87">
        <v>5775</v>
      </c>
    </row>
    <row r="161" spans="2:20" ht="9.1999999999999993" customHeight="1" x14ac:dyDescent="0.25">
      <c r="B161" s="145" t="s">
        <v>215</v>
      </c>
      <c r="C161" s="145"/>
      <c r="D161" s="147">
        <v>180000</v>
      </c>
      <c r="E161" s="147"/>
      <c r="F161" s="146">
        <v>0</v>
      </c>
      <c r="G161" s="146"/>
      <c r="H161" s="148">
        <v>180000</v>
      </c>
      <c r="I161" s="148"/>
      <c r="J161" s="147">
        <v>114019</v>
      </c>
      <c r="K161" s="147"/>
      <c r="L161" s="147">
        <v>65981</v>
      </c>
      <c r="M161" s="147"/>
      <c r="N161" s="148">
        <v>60981</v>
      </c>
      <c r="O161" s="148"/>
      <c r="P161" s="148">
        <v>11575</v>
      </c>
      <c r="Q161" s="148"/>
      <c r="R161" s="148">
        <v>5775</v>
      </c>
      <c r="S161" s="148"/>
      <c r="T161" s="87">
        <v>5775</v>
      </c>
    </row>
    <row r="162" spans="2:20" ht="8.4499999999999993" customHeight="1" x14ac:dyDescent="0.25">
      <c r="B162" s="141" t="s">
        <v>216</v>
      </c>
      <c r="C162" s="141"/>
      <c r="D162" s="143">
        <v>180000</v>
      </c>
      <c r="E162" s="143"/>
      <c r="F162" s="142">
        <v>0</v>
      </c>
      <c r="G162" s="142"/>
      <c r="H162" s="137">
        <v>180000</v>
      </c>
      <c r="I162" s="137"/>
      <c r="J162" s="143">
        <v>114019</v>
      </c>
      <c r="K162" s="143"/>
      <c r="L162" s="143">
        <v>65981</v>
      </c>
      <c r="M162" s="143"/>
      <c r="N162" s="137">
        <v>60981</v>
      </c>
      <c r="O162" s="137"/>
      <c r="P162" s="137">
        <v>11575</v>
      </c>
      <c r="Q162" s="137"/>
      <c r="R162" s="137">
        <v>5775</v>
      </c>
      <c r="S162" s="137"/>
      <c r="T162" s="90">
        <v>5775</v>
      </c>
    </row>
    <row r="163" spans="2:20" ht="11.25" customHeight="1" x14ac:dyDescent="0.25">
      <c r="B163" s="150" t="s">
        <v>217</v>
      </c>
      <c r="C163" s="150"/>
      <c r="D163" s="147">
        <v>167000</v>
      </c>
      <c r="E163" s="147"/>
      <c r="F163" s="147">
        <v>163000</v>
      </c>
      <c r="G163" s="147"/>
      <c r="H163" s="148">
        <v>330000</v>
      </c>
      <c r="I163" s="148"/>
      <c r="J163" s="147">
        <v>330000</v>
      </c>
      <c r="K163" s="147"/>
      <c r="L163" s="146">
        <v>0</v>
      </c>
      <c r="M163" s="146"/>
      <c r="N163" s="144">
        <v>0</v>
      </c>
      <c r="O163" s="144"/>
      <c r="P163" s="144">
        <v>0</v>
      </c>
      <c r="Q163" s="144"/>
      <c r="R163" s="144">
        <v>0</v>
      </c>
      <c r="S163" s="144"/>
      <c r="T163" s="92">
        <v>0</v>
      </c>
    </row>
    <row r="164" spans="2:20" ht="12.6" customHeight="1" x14ac:dyDescent="0.25">
      <c r="B164" s="145" t="s">
        <v>180</v>
      </c>
      <c r="C164" s="145"/>
      <c r="D164" s="147">
        <v>167000</v>
      </c>
      <c r="E164" s="147"/>
      <c r="F164" s="147">
        <v>163000</v>
      </c>
      <c r="G164" s="147"/>
      <c r="H164" s="148">
        <v>330000</v>
      </c>
      <c r="I164" s="148"/>
      <c r="J164" s="147">
        <v>330000</v>
      </c>
      <c r="K164" s="147"/>
      <c r="L164" s="146">
        <v>0</v>
      </c>
      <c r="M164" s="146"/>
      <c r="N164" s="144">
        <v>0</v>
      </c>
      <c r="O164" s="144"/>
      <c r="P164" s="144">
        <v>0</v>
      </c>
      <c r="Q164" s="144"/>
      <c r="R164" s="144">
        <v>0</v>
      </c>
      <c r="S164" s="144"/>
      <c r="T164" s="92">
        <v>0</v>
      </c>
    </row>
    <row r="165" spans="2:20" ht="9.6" customHeight="1" x14ac:dyDescent="0.25">
      <c r="B165" s="145" t="s">
        <v>214</v>
      </c>
      <c r="C165" s="145"/>
      <c r="D165" s="147">
        <v>167000</v>
      </c>
      <c r="E165" s="147"/>
      <c r="F165" s="147">
        <v>163000</v>
      </c>
      <c r="G165" s="147"/>
      <c r="H165" s="148">
        <v>330000</v>
      </c>
      <c r="I165" s="148"/>
      <c r="J165" s="147">
        <v>330000</v>
      </c>
      <c r="K165" s="147"/>
      <c r="L165" s="146">
        <v>0</v>
      </c>
      <c r="M165" s="146"/>
      <c r="N165" s="144">
        <v>0</v>
      </c>
      <c r="O165" s="144"/>
      <c r="P165" s="144">
        <v>0</v>
      </c>
      <c r="Q165" s="144"/>
      <c r="R165" s="144">
        <v>0</v>
      </c>
      <c r="S165" s="144"/>
      <c r="T165" s="92">
        <v>0</v>
      </c>
    </row>
    <row r="166" spans="2:20" ht="9" customHeight="1" x14ac:dyDescent="0.25">
      <c r="B166" s="145" t="s">
        <v>218</v>
      </c>
      <c r="C166" s="145"/>
      <c r="D166" s="147">
        <v>167000</v>
      </c>
      <c r="E166" s="147"/>
      <c r="F166" s="147">
        <v>163000</v>
      </c>
      <c r="G166" s="147"/>
      <c r="H166" s="148">
        <v>330000</v>
      </c>
      <c r="I166" s="148"/>
      <c r="J166" s="147">
        <v>330000</v>
      </c>
      <c r="K166" s="147"/>
      <c r="L166" s="146">
        <v>0</v>
      </c>
      <c r="M166" s="146"/>
      <c r="N166" s="144">
        <v>0</v>
      </c>
      <c r="O166" s="144"/>
      <c r="P166" s="144">
        <v>0</v>
      </c>
      <c r="Q166" s="144"/>
      <c r="R166" s="144">
        <v>0</v>
      </c>
      <c r="S166" s="144"/>
      <c r="T166" s="92">
        <v>0</v>
      </c>
    </row>
    <row r="167" spans="2:20" ht="8.85" customHeight="1" x14ac:dyDescent="0.25">
      <c r="B167" s="141" t="s">
        <v>219</v>
      </c>
      <c r="C167" s="141"/>
      <c r="D167" s="143">
        <v>167000</v>
      </c>
      <c r="E167" s="143"/>
      <c r="F167" s="143">
        <v>163000</v>
      </c>
      <c r="G167" s="143"/>
      <c r="H167" s="137">
        <v>330000</v>
      </c>
      <c r="I167" s="137"/>
      <c r="J167" s="143">
        <v>330000</v>
      </c>
      <c r="K167" s="143"/>
      <c r="L167" s="142">
        <v>0</v>
      </c>
      <c r="M167" s="142"/>
      <c r="N167" s="138">
        <v>0</v>
      </c>
      <c r="O167" s="138"/>
      <c r="P167" s="138">
        <v>0</v>
      </c>
      <c r="Q167" s="138"/>
      <c r="R167" s="138">
        <v>0</v>
      </c>
      <c r="S167" s="138"/>
      <c r="T167" s="93">
        <v>0</v>
      </c>
    </row>
    <row r="168" spans="2:20" ht="11.25" customHeight="1" x14ac:dyDescent="0.25">
      <c r="B168" s="150" t="s">
        <v>220</v>
      </c>
      <c r="C168" s="150"/>
      <c r="D168" s="147">
        <v>1140000</v>
      </c>
      <c r="E168" s="147"/>
      <c r="F168" s="146">
        <v>0</v>
      </c>
      <c r="G168" s="146"/>
      <c r="H168" s="148">
        <v>1140000</v>
      </c>
      <c r="I168" s="148"/>
      <c r="J168" s="147">
        <v>559638.24</v>
      </c>
      <c r="K168" s="147"/>
      <c r="L168" s="147">
        <v>580361.76</v>
      </c>
      <c r="M168" s="147"/>
      <c r="N168" s="148">
        <v>580361.76</v>
      </c>
      <c r="O168" s="148"/>
      <c r="P168" s="148">
        <v>353668.44</v>
      </c>
      <c r="Q168" s="148"/>
      <c r="R168" s="148">
        <v>148251.41</v>
      </c>
      <c r="S168" s="148"/>
      <c r="T168" s="92">
        <v>0</v>
      </c>
    </row>
    <row r="169" spans="2:20" ht="12.6" customHeight="1" x14ac:dyDescent="0.25">
      <c r="B169" s="149" t="s">
        <v>180</v>
      </c>
      <c r="C169" s="149"/>
      <c r="D169" s="147">
        <v>1140000</v>
      </c>
      <c r="E169" s="147"/>
      <c r="F169" s="146">
        <v>0</v>
      </c>
      <c r="G169" s="146"/>
      <c r="H169" s="148">
        <v>1140000</v>
      </c>
      <c r="I169" s="148"/>
      <c r="J169" s="147">
        <v>559638.24</v>
      </c>
      <c r="K169" s="147"/>
      <c r="L169" s="147">
        <v>580361.76</v>
      </c>
      <c r="M169" s="147"/>
      <c r="N169" s="148">
        <v>580361.76</v>
      </c>
      <c r="O169" s="148"/>
      <c r="P169" s="148">
        <v>353668.44</v>
      </c>
      <c r="Q169" s="148"/>
      <c r="R169" s="148">
        <v>148251.41</v>
      </c>
      <c r="S169" s="148"/>
      <c r="T169" s="92">
        <v>0</v>
      </c>
    </row>
    <row r="170" spans="2:20" ht="9.6" customHeight="1" x14ac:dyDescent="0.25">
      <c r="B170" s="145" t="s">
        <v>214</v>
      </c>
      <c r="C170" s="145"/>
      <c r="D170" s="147">
        <v>1140000</v>
      </c>
      <c r="E170" s="147"/>
      <c r="F170" s="146">
        <v>0</v>
      </c>
      <c r="G170" s="146"/>
      <c r="H170" s="148">
        <v>1140000</v>
      </c>
      <c r="I170" s="148"/>
      <c r="J170" s="147">
        <v>559638.24</v>
      </c>
      <c r="K170" s="147"/>
      <c r="L170" s="147">
        <v>580361.76</v>
      </c>
      <c r="M170" s="147"/>
      <c r="N170" s="148">
        <v>580361.76</v>
      </c>
      <c r="O170" s="148"/>
      <c r="P170" s="148">
        <v>353668.44</v>
      </c>
      <c r="Q170" s="148"/>
      <c r="R170" s="148">
        <v>148251.41</v>
      </c>
      <c r="S170" s="148"/>
      <c r="T170" s="92">
        <v>0</v>
      </c>
    </row>
    <row r="171" spans="2:20" ht="9.1999999999999993" customHeight="1" x14ac:dyDescent="0.25">
      <c r="B171" s="145" t="s">
        <v>221</v>
      </c>
      <c r="C171" s="145"/>
      <c r="D171" s="147">
        <v>1140000</v>
      </c>
      <c r="E171" s="147"/>
      <c r="F171" s="146">
        <v>0</v>
      </c>
      <c r="G171" s="146"/>
      <c r="H171" s="148">
        <v>1140000</v>
      </c>
      <c r="I171" s="148"/>
      <c r="J171" s="147">
        <v>559638.24</v>
      </c>
      <c r="K171" s="147"/>
      <c r="L171" s="147">
        <v>580361.76</v>
      </c>
      <c r="M171" s="147"/>
      <c r="N171" s="148">
        <v>580361.76</v>
      </c>
      <c r="O171" s="148"/>
      <c r="P171" s="148">
        <v>353668.44</v>
      </c>
      <c r="Q171" s="148"/>
      <c r="R171" s="148">
        <v>148251.41</v>
      </c>
      <c r="S171" s="148"/>
      <c r="T171" s="92">
        <v>0</v>
      </c>
    </row>
    <row r="172" spans="2:20" ht="8.4499999999999993" customHeight="1" x14ac:dyDescent="0.25">
      <c r="B172" s="141" t="s">
        <v>222</v>
      </c>
      <c r="C172" s="141"/>
      <c r="D172" s="143">
        <v>1140000</v>
      </c>
      <c r="E172" s="143"/>
      <c r="F172" s="142">
        <v>0</v>
      </c>
      <c r="G172" s="142"/>
      <c r="H172" s="137">
        <v>1140000</v>
      </c>
      <c r="I172" s="137"/>
      <c r="J172" s="143">
        <v>559638.24</v>
      </c>
      <c r="K172" s="143"/>
      <c r="L172" s="143">
        <v>580361.76</v>
      </c>
      <c r="M172" s="143"/>
      <c r="N172" s="137">
        <v>580361.76</v>
      </c>
      <c r="O172" s="137"/>
      <c r="P172" s="137">
        <v>353668.44</v>
      </c>
      <c r="Q172" s="137"/>
      <c r="R172" s="137">
        <v>148251.41</v>
      </c>
      <c r="S172" s="137"/>
      <c r="T172" s="93">
        <v>0</v>
      </c>
    </row>
    <row r="173" spans="2:20" ht="11.25" customHeight="1" x14ac:dyDescent="0.25">
      <c r="B173" s="150" t="s">
        <v>223</v>
      </c>
      <c r="C173" s="150"/>
      <c r="D173" s="147">
        <v>18000</v>
      </c>
      <c r="E173" s="147"/>
      <c r="F173" s="146">
        <v>0</v>
      </c>
      <c r="G173" s="146"/>
      <c r="H173" s="148">
        <v>18000</v>
      </c>
      <c r="I173" s="148"/>
      <c r="J173" s="147">
        <v>15000</v>
      </c>
      <c r="K173" s="147"/>
      <c r="L173" s="147">
        <v>3000</v>
      </c>
      <c r="M173" s="147"/>
      <c r="N173" s="144">
        <v>0</v>
      </c>
      <c r="O173" s="144"/>
      <c r="P173" s="144">
        <v>0</v>
      </c>
      <c r="Q173" s="144"/>
      <c r="R173" s="144">
        <v>0</v>
      </c>
      <c r="S173" s="144"/>
      <c r="T173" s="92">
        <v>0</v>
      </c>
    </row>
    <row r="174" spans="2:20" ht="12.6" customHeight="1" x14ac:dyDescent="0.25">
      <c r="B174" s="149" t="s">
        <v>180</v>
      </c>
      <c r="C174" s="149"/>
      <c r="D174" s="147">
        <v>18000</v>
      </c>
      <c r="E174" s="147"/>
      <c r="F174" s="146">
        <v>0</v>
      </c>
      <c r="G174" s="146"/>
      <c r="H174" s="148">
        <v>18000</v>
      </c>
      <c r="I174" s="148"/>
      <c r="J174" s="147">
        <v>15000</v>
      </c>
      <c r="K174" s="147"/>
      <c r="L174" s="147">
        <v>3000</v>
      </c>
      <c r="M174" s="147"/>
      <c r="N174" s="144">
        <v>0</v>
      </c>
      <c r="O174" s="144"/>
      <c r="P174" s="144">
        <v>0</v>
      </c>
      <c r="Q174" s="144"/>
      <c r="R174" s="144">
        <v>0</v>
      </c>
      <c r="S174" s="144"/>
      <c r="T174" s="92">
        <v>0</v>
      </c>
    </row>
    <row r="175" spans="2:20" ht="9.6" customHeight="1" x14ac:dyDescent="0.25">
      <c r="B175" s="145" t="s">
        <v>214</v>
      </c>
      <c r="C175" s="145"/>
      <c r="D175" s="147">
        <v>18000</v>
      </c>
      <c r="E175" s="147"/>
      <c r="F175" s="146">
        <v>0</v>
      </c>
      <c r="G175" s="146"/>
      <c r="H175" s="148">
        <v>18000</v>
      </c>
      <c r="I175" s="148"/>
      <c r="J175" s="147">
        <v>15000</v>
      </c>
      <c r="K175" s="147"/>
      <c r="L175" s="147">
        <v>3000</v>
      </c>
      <c r="M175" s="147"/>
      <c r="N175" s="144">
        <v>0</v>
      </c>
      <c r="O175" s="144"/>
      <c r="P175" s="144">
        <v>0</v>
      </c>
      <c r="Q175" s="144"/>
      <c r="R175" s="144">
        <v>0</v>
      </c>
      <c r="S175" s="144"/>
      <c r="T175" s="92">
        <v>0</v>
      </c>
    </row>
    <row r="176" spans="2:20" ht="9.1999999999999993" customHeight="1" x14ac:dyDescent="0.25">
      <c r="B176" s="145" t="s">
        <v>224</v>
      </c>
      <c r="C176" s="145"/>
      <c r="D176" s="147">
        <v>18000</v>
      </c>
      <c r="E176" s="147"/>
      <c r="F176" s="146">
        <v>0</v>
      </c>
      <c r="G176" s="146"/>
      <c r="H176" s="148">
        <v>18000</v>
      </c>
      <c r="I176" s="148"/>
      <c r="J176" s="147">
        <v>15000</v>
      </c>
      <c r="K176" s="147"/>
      <c r="L176" s="147">
        <v>3000</v>
      </c>
      <c r="M176" s="147"/>
      <c r="N176" s="144">
        <v>0</v>
      </c>
      <c r="O176" s="144"/>
      <c r="P176" s="144">
        <v>0</v>
      </c>
      <c r="Q176" s="144"/>
      <c r="R176" s="144">
        <v>0</v>
      </c>
      <c r="S176" s="144"/>
      <c r="T176" s="92">
        <v>0</v>
      </c>
    </row>
    <row r="177" spans="2:20" ht="8.4499999999999993" customHeight="1" x14ac:dyDescent="0.25">
      <c r="B177" s="141" t="s">
        <v>225</v>
      </c>
      <c r="C177" s="141"/>
      <c r="D177" s="143">
        <v>18000</v>
      </c>
      <c r="E177" s="143"/>
      <c r="F177" s="142">
        <v>0</v>
      </c>
      <c r="G177" s="142"/>
      <c r="H177" s="137">
        <v>18000</v>
      </c>
      <c r="I177" s="137"/>
      <c r="J177" s="143">
        <v>15000</v>
      </c>
      <c r="K177" s="143"/>
      <c r="L177" s="143">
        <v>3000</v>
      </c>
      <c r="M177" s="143"/>
      <c r="N177" s="138">
        <v>0</v>
      </c>
      <c r="O177" s="138"/>
      <c r="P177" s="138">
        <v>0</v>
      </c>
      <c r="Q177" s="138"/>
      <c r="R177" s="138">
        <v>0</v>
      </c>
      <c r="S177" s="138"/>
      <c r="T177" s="93">
        <v>0</v>
      </c>
    </row>
    <row r="178" spans="2:20" ht="11.25" customHeight="1" x14ac:dyDescent="0.25">
      <c r="B178" s="150" t="s">
        <v>226</v>
      </c>
      <c r="C178" s="150"/>
      <c r="D178" s="147">
        <v>29331482</v>
      </c>
      <c r="E178" s="147"/>
      <c r="F178" s="147">
        <v>56778355.75</v>
      </c>
      <c r="G178" s="147"/>
      <c r="H178" s="148">
        <v>86109837.75</v>
      </c>
      <c r="I178" s="148"/>
      <c r="J178" s="147">
        <v>65962655.68</v>
      </c>
      <c r="K178" s="147"/>
      <c r="L178" s="147">
        <v>20147182.07</v>
      </c>
      <c r="M178" s="147"/>
      <c r="N178" s="148">
        <v>20147182.07</v>
      </c>
      <c r="O178" s="148"/>
      <c r="P178" s="148">
        <v>5531260.2400000002</v>
      </c>
      <c r="Q178" s="148"/>
      <c r="R178" s="148">
        <v>5495860.2400000002</v>
      </c>
      <c r="S178" s="148"/>
      <c r="T178" s="87">
        <v>5495860.2400000002</v>
      </c>
    </row>
    <row r="179" spans="2:20" ht="12.6" customHeight="1" x14ac:dyDescent="0.25">
      <c r="B179" s="145" t="s">
        <v>180</v>
      </c>
      <c r="C179" s="145"/>
      <c r="D179" s="147">
        <v>29331482</v>
      </c>
      <c r="E179" s="147"/>
      <c r="F179" s="147">
        <v>56778355.75</v>
      </c>
      <c r="G179" s="147"/>
      <c r="H179" s="148">
        <v>86109837.75</v>
      </c>
      <c r="I179" s="148"/>
      <c r="J179" s="147">
        <v>65962655.68</v>
      </c>
      <c r="K179" s="147"/>
      <c r="L179" s="147">
        <v>20147182.07</v>
      </c>
      <c r="M179" s="147"/>
      <c r="N179" s="148">
        <v>20147182.07</v>
      </c>
      <c r="O179" s="148"/>
      <c r="P179" s="148">
        <v>5531260.2400000002</v>
      </c>
      <c r="Q179" s="148"/>
      <c r="R179" s="148">
        <v>5495860.2400000002</v>
      </c>
      <c r="S179" s="148"/>
      <c r="T179" s="87">
        <v>5495860.2400000002</v>
      </c>
    </row>
    <row r="180" spans="2:20" ht="9.6" customHeight="1" x14ac:dyDescent="0.25">
      <c r="B180" s="145" t="s">
        <v>227</v>
      </c>
      <c r="C180" s="145"/>
      <c r="D180" s="147">
        <v>29331482</v>
      </c>
      <c r="E180" s="147"/>
      <c r="F180" s="147">
        <v>56778355.75</v>
      </c>
      <c r="G180" s="147"/>
      <c r="H180" s="148">
        <v>86109837.75</v>
      </c>
      <c r="I180" s="148"/>
      <c r="J180" s="147">
        <v>65962655.68</v>
      </c>
      <c r="K180" s="147"/>
      <c r="L180" s="147">
        <v>20147182.07</v>
      </c>
      <c r="M180" s="147"/>
      <c r="N180" s="148">
        <v>20147182.07</v>
      </c>
      <c r="O180" s="148"/>
      <c r="P180" s="148">
        <v>5531260.2400000002</v>
      </c>
      <c r="Q180" s="148"/>
      <c r="R180" s="148">
        <v>5495860.2400000002</v>
      </c>
      <c r="S180" s="148"/>
      <c r="T180" s="87">
        <v>5495860.2400000002</v>
      </c>
    </row>
    <row r="181" spans="2:20" ht="9" customHeight="1" x14ac:dyDescent="0.25">
      <c r="B181" s="145" t="s">
        <v>228</v>
      </c>
      <c r="C181" s="145"/>
      <c r="D181" s="147">
        <v>29331482</v>
      </c>
      <c r="E181" s="147"/>
      <c r="F181" s="147">
        <v>56778355.75</v>
      </c>
      <c r="G181" s="147"/>
      <c r="H181" s="148">
        <v>86109837.75</v>
      </c>
      <c r="I181" s="148"/>
      <c r="J181" s="147">
        <v>65962655.68</v>
      </c>
      <c r="K181" s="147"/>
      <c r="L181" s="147">
        <v>20147182.07</v>
      </c>
      <c r="M181" s="147"/>
      <c r="N181" s="148">
        <v>20147182.07</v>
      </c>
      <c r="O181" s="148"/>
      <c r="P181" s="148">
        <v>5531260.2400000002</v>
      </c>
      <c r="Q181" s="148"/>
      <c r="R181" s="148">
        <v>5495860.2400000002</v>
      </c>
      <c r="S181" s="148"/>
      <c r="T181" s="87">
        <v>5495860.2400000002</v>
      </c>
    </row>
    <row r="182" spans="2:20" ht="8.85" customHeight="1" x14ac:dyDescent="0.25">
      <c r="B182" s="141" t="s">
        <v>229</v>
      </c>
      <c r="C182" s="141"/>
      <c r="D182" s="143">
        <v>29331482</v>
      </c>
      <c r="E182" s="143"/>
      <c r="F182" s="143">
        <v>56778355.75</v>
      </c>
      <c r="G182" s="143"/>
      <c r="H182" s="137">
        <v>86109837.75</v>
      </c>
      <c r="I182" s="137"/>
      <c r="J182" s="143">
        <v>65962655.68</v>
      </c>
      <c r="K182" s="143"/>
      <c r="L182" s="143">
        <v>20147182.07</v>
      </c>
      <c r="M182" s="143"/>
      <c r="N182" s="137">
        <v>20147182.07</v>
      </c>
      <c r="O182" s="137"/>
      <c r="P182" s="137">
        <v>5531260.2400000002</v>
      </c>
      <c r="Q182" s="137"/>
      <c r="R182" s="137">
        <v>5495860.2400000002</v>
      </c>
      <c r="S182" s="137"/>
      <c r="T182" s="90">
        <v>5495860.2400000002</v>
      </c>
    </row>
    <row r="183" spans="2:20" ht="11.25" customHeight="1" x14ac:dyDescent="0.25">
      <c r="B183" s="150" t="s">
        <v>230</v>
      </c>
      <c r="C183" s="150"/>
      <c r="D183" s="147">
        <v>100000</v>
      </c>
      <c r="E183" s="147"/>
      <c r="F183" s="146">
        <v>0</v>
      </c>
      <c r="G183" s="146"/>
      <c r="H183" s="148">
        <v>100000</v>
      </c>
      <c r="I183" s="148"/>
      <c r="J183" s="147">
        <v>100000</v>
      </c>
      <c r="K183" s="147"/>
      <c r="L183" s="146">
        <v>0</v>
      </c>
      <c r="M183" s="146"/>
      <c r="N183" s="144">
        <v>0</v>
      </c>
      <c r="O183" s="144"/>
      <c r="P183" s="144">
        <v>0</v>
      </c>
      <c r="Q183" s="144"/>
      <c r="R183" s="144">
        <v>0</v>
      </c>
      <c r="S183" s="144"/>
      <c r="T183" s="92">
        <v>0</v>
      </c>
    </row>
    <row r="184" spans="2:20" ht="12.6" customHeight="1" x14ac:dyDescent="0.25">
      <c r="B184" s="149" t="s">
        <v>180</v>
      </c>
      <c r="C184" s="149"/>
      <c r="D184" s="147">
        <v>100000</v>
      </c>
      <c r="E184" s="147"/>
      <c r="F184" s="146">
        <v>0</v>
      </c>
      <c r="G184" s="146"/>
      <c r="H184" s="148">
        <v>100000</v>
      </c>
      <c r="I184" s="148"/>
      <c r="J184" s="147">
        <v>100000</v>
      </c>
      <c r="K184" s="147"/>
      <c r="L184" s="146">
        <v>0</v>
      </c>
      <c r="M184" s="146"/>
      <c r="N184" s="144">
        <v>0</v>
      </c>
      <c r="O184" s="144"/>
      <c r="P184" s="144">
        <v>0</v>
      </c>
      <c r="Q184" s="144"/>
      <c r="R184" s="144">
        <v>0</v>
      </c>
      <c r="S184" s="144"/>
      <c r="T184" s="92">
        <v>0</v>
      </c>
    </row>
    <row r="185" spans="2:20" ht="9.6" customHeight="1" x14ac:dyDescent="0.25">
      <c r="B185" s="145" t="s">
        <v>227</v>
      </c>
      <c r="C185" s="145"/>
      <c r="D185" s="147">
        <v>100000</v>
      </c>
      <c r="E185" s="147"/>
      <c r="F185" s="146">
        <v>0</v>
      </c>
      <c r="G185" s="146"/>
      <c r="H185" s="148">
        <v>100000</v>
      </c>
      <c r="I185" s="148"/>
      <c r="J185" s="147">
        <v>100000</v>
      </c>
      <c r="K185" s="147"/>
      <c r="L185" s="146">
        <v>0</v>
      </c>
      <c r="M185" s="146"/>
      <c r="N185" s="144">
        <v>0</v>
      </c>
      <c r="O185" s="144"/>
      <c r="P185" s="144">
        <v>0</v>
      </c>
      <c r="Q185" s="144"/>
      <c r="R185" s="144">
        <v>0</v>
      </c>
      <c r="S185" s="144"/>
      <c r="T185" s="92">
        <v>0</v>
      </c>
    </row>
    <row r="186" spans="2:20" ht="9.1999999999999993" customHeight="1" x14ac:dyDescent="0.25">
      <c r="B186" s="145" t="s">
        <v>228</v>
      </c>
      <c r="C186" s="145"/>
      <c r="D186" s="147">
        <v>100000</v>
      </c>
      <c r="E186" s="147"/>
      <c r="F186" s="146">
        <v>0</v>
      </c>
      <c r="G186" s="146"/>
      <c r="H186" s="148">
        <v>100000</v>
      </c>
      <c r="I186" s="148"/>
      <c r="J186" s="147">
        <v>100000</v>
      </c>
      <c r="K186" s="147"/>
      <c r="L186" s="146">
        <v>0</v>
      </c>
      <c r="M186" s="146"/>
      <c r="N186" s="144">
        <v>0</v>
      </c>
      <c r="O186" s="144"/>
      <c r="P186" s="144">
        <v>0</v>
      </c>
      <c r="Q186" s="144"/>
      <c r="R186" s="144">
        <v>0</v>
      </c>
      <c r="S186" s="144"/>
      <c r="T186" s="92">
        <v>0</v>
      </c>
    </row>
    <row r="187" spans="2:20" ht="8.4499999999999993" customHeight="1" x14ac:dyDescent="0.25">
      <c r="B187" s="141" t="s">
        <v>231</v>
      </c>
      <c r="C187" s="141"/>
      <c r="D187" s="143">
        <v>100000</v>
      </c>
      <c r="E187" s="143"/>
      <c r="F187" s="142">
        <v>0</v>
      </c>
      <c r="G187" s="142"/>
      <c r="H187" s="137">
        <v>100000</v>
      </c>
      <c r="I187" s="137"/>
      <c r="J187" s="143">
        <v>100000</v>
      </c>
      <c r="K187" s="143"/>
      <c r="L187" s="142">
        <v>0</v>
      </c>
      <c r="M187" s="142"/>
      <c r="N187" s="138">
        <v>0</v>
      </c>
      <c r="O187" s="138"/>
      <c r="P187" s="138">
        <v>0</v>
      </c>
      <c r="Q187" s="138"/>
      <c r="R187" s="138">
        <v>0</v>
      </c>
      <c r="S187" s="138"/>
      <c r="T187" s="93">
        <v>0</v>
      </c>
    </row>
    <row r="188" spans="2:20" ht="11.25" customHeight="1" x14ac:dyDescent="0.25">
      <c r="B188" s="150" t="s">
        <v>232</v>
      </c>
      <c r="C188" s="150"/>
      <c r="D188" s="147">
        <v>2998380</v>
      </c>
      <c r="E188" s="147"/>
      <c r="F188" s="146">
        <v>0</v>
      </c>
      <c r="G188" s="146"/>
      <c r="H188" s="148">
        <v>2998380</v>
      </c>
      <c r="I188" s="148"/>
      <c r="J188" s="147">
        <v>1168200</v>
      </c>
      <c r="K188" s="147"/>
      <c r="L188" s="147">
        <v>1830180</v>
      </c>
      <c r="M188" s="147"/>
      <c r="N188" s="148">
        <v>1452580</v>
      </c>
      <c r="O188" s="148"/>
      <c r="P188" s="148">
        <v>455480</v>
      </c>
      <c r="Q188" s="148"/>
      <c r="R188" s="148">
        <v>408280</v>
      </c>
      <c r="S188" s="148"/>
      <c r="T188" s="87">
        <v>408280</v>
      </c>
    </row>
    <row r="189" spans="2:20" ht="12.6" customHeight="1" x14ac:dyDescent="0.25">
      <c r="B189" s="149" t="s">
        <v>180</v>
      </c>
      <c r="C189" s="149"/>
      <c r="D189" s="147">
        <v>2998380</v>
      </c>
      <c r="E189" s="147"/>
      <c r="F189" s="146">
        <v>0</v>
      </c>
      <c r="G189" s="146"/>
      <c r="H189" s="148">
        <v>2998380</v>
      </c>
      <c r="I189" s="148"/>
      <c r="J189" s="147">
        <v>1168200</v>
      </c>
      <c r="K189" s="147"/>
      <c r="L189" s="147">
        <v>1830180</v>
      </c>
      <c r="M189" s="147"/>
      <c r="N189" s="148">
        <v>1452580</v>
      </c>
      <c r="O189" s="148"/>
      <c r="P189" s="148">
        <v>455480</v>
      </c>
      <c r="Q189" s="148"/>
      <c r="R189" s="148">
        <v>408280</v>
      </c>
      <c r="S189" s="148"/>
      <c r="T189" s="87">
        <v>408280</v>
      </c>
    </row>
    <row r="190" spans="2:20" ht="9.6" customHeight="1" x14ac:dyDescent="0.25">
      <c r="B190" s="145" t="s">
        <v>227</v>
      </c>
      <c r="C190" s="145"/>
      <c r="D190" s="147">
        <v>2998380</v>
      </c>
      <c r="E190" s="147"/>
      <c r="F190" s="146">
        <v>0</v>
      </c>
      <c r="G190" s="146"/>
      <c r="H190" s="148">
        <v>2998380</v>
      </c>
      <c r="I190" s="148"/>
      <c r="J190" s="147">
        <v>1168200</v>
      </c>
      <c r="K190" s="147"/>
      <c r="L190" s="147">
        <v>1830180</v>
      </c>
      <c r="M190" s="147"/>
      <c r="N190" s="148">
        <v>1452580</v>
      </c>
      <c r="O190" s="148"/>
      <c r="P190" s="148">
        <v>455480</v>
      </c>
      <c r="Q190" s="148"/>
      <c r="R190" s="148">
        <v>408280</v>
      </c>
      <c r="S190" s="148"/>
      <c r="T190" s="87">
        <v>408280</v>
      </c>
    </row>
    <row r="191" spans="2:20" ht="9.1999999999999993" customHeight="1" x14ac:dyDescent="0.25">
      <c r="B191" s="145" t="s">
        <v>233</v>
      </c>
      <c r="C191" s="145"/>
      <c r="D191" s="147">
        <v>2998380</v>
      </c>
      <c r="E191" s="147"/>
      <c r="F191" s="146">
        <v>0</v>
      </c>
      <c r="G191" s="146"/>
      <c r="H191" s="148">
        <v>2998380</v>
      </c>
      <c r="I191" s="148"/>
      <c r="J191" s="147">
        <v>1168200</v>
      </c>
      <c r="K191" s="147"/>
      <c r="L191" s="147">
        <v>1830180</v>
      </c>
      <c r="M191" s="147"/>
      <c r="N191" s="148">
        <v>1452580</v>
      </c>
      <c r="O191" s="148"/>
      <c r="P191" s="148">
        <v>455480</v>
      </c>
      <c r="Q191" s="148"/>
      <c r="R191" s="148">
        <v>408280</v>
      </c>
      <c r="S191" s="148"/>
      <c r="T191" s="87">
        <v>408280</v>
      </c>
    </row>
    <row r="192" spans="2:20" ht="8.25" customHeight="1" x14ac:dyDescent="0.25">
      <c r="B192" s="141" t="s">
        <v>234</v>
      </c>
      <c r="C192" s="141"/>
      <c r="D192" s="143">
        <v>2998380</v>
      </c>
      <c r="E192" s="143"/>
      <c r="F192" s="142">
        <v>0</v>
      </c>
      <c r="G192" s="142"/>
      <c r="H192" s="137">
        <v>2998380</v>
      </c>
      <c r="I192" s="137"/>
      <c r="J192" s="143">
        <v>1168200</v>
      </c>
      <c r="K192" s="143"/>
      <c r="L192" s="143">
        <v>1830180</v>
      </c>
      <c r="M192" s="143"/>
      <c r="N192" s="137">
        <v>1452580</v>
      </c>
      <c r="O192" s="137"/>
      <c r="P192" s="137">
        <v>455480</v>
      </c>
      <c r="Q192" s="137"/>
      <c r="R192" s="137">
        <v>408280</v>
      </c>
      <c r="S192" s="137"/>
      <c r="T192" s="90">
        <v>408280</v>
      </c>
    </row>
    <row r="193" spans="2:20" ht="13.5" customHeight="1" x14ac:dyDescent="0.25">
      <c r="B193" s="162" t="s">
        <v>117</v>
      </c>
      <c r="C193" s="164" t="s">
        <v>118</v>
      </c>
      <c r="D193" s="165"/>
      <c r="E193" s="164" t="s">
        <v>119</v>
      </c>
      <c r="F193" s="165"/>
      <c r="G193" s="164" t="s">
        <v>120</v>
      </c>
      <c r="H193" s="165"/>
      <c r="I193" s="168" t="s">
        <v>121</v>
      </c>
      <c r="J193" s="169"/>
      <c r="K193" s="160" t="s">
        <v>122</v>
      </c>
      <c r="L193" s="172"/>
      <c r="M193" s="172"/>
      <c r="N193" s="172"/>
      <c r="O193" s="172"/>
      <c r="P193" s="172"/>
      <c r="Q193" s="172"/>
      <c r="R193" s="172"/>
      <c r="S193" s="172"/>
      <c r="T193" s="161"/>
    </row>
    <row r="194" spans="2:20" ht="18" customHeight="1" x14ac:dyDescent="0.25">
      <c r="B194" s="163"/>
      <c r="C194" s="166"/>
      <c r="D194" s="167"/>
      <c r="E194" s="166"/>
      <c r="F194" s="167"/>
      <c r="G194" s="166"/>
      <c r="H194" s="167"/>
      <c r="I194" s="170"/>
      <c r="J194" s="171"/>
      <c r="K194" s="156" t="s">
        <v>123</v>
      </c>
      <c r="L194" s="157"/>
      <c r="M194" s="173" t="s">
        <v>124</v>
      </c>
      <c r="N194" s="174"/>
      <c r="O194" s="156" t="s">
        <v>125</v>
      </c>
      <c r="P194" s="157"/>
      <c r="Q194" s="158" t="s">
        <v>126</v>
      </c>
      <c r="R194" s="159"/>
      <c r="S194" s="160" t="s">
        <v>127</v>
      </c>
      <c r="T194" s="161"/>
    </row>
    <row r="195" spans="2:20" ht="8.25" customHeight="1" x14ac:dyDescent="0.25">
      <c r="B195" s="139" t="s">
        <v>128</v>
      </c>
      <c r="C195" s="139"/>
      <c r="D195" s="147">
        <v>21400400819</v>
      </c>
      <c r="E195" s="147"/>
      <c r="F195" s="147">
        <v>320126288.27999997</v>
      </c>
      <c r="G195" s="147"/>
      <c r="H195" s="148">
        <v>847530204.27999997</v>
      </c>
      <c r="I195" s="148"/>
      <c r="J195" s="147">
        <v>686693873.94000006</v>
      </c>
      <c r="K195" s="147"/>
      <c r="L195" s="147">
        <v>160836330.34</v>
      </c>
      <c r="M195" s="147"/>
      <c r="N195" s="148">
        <v>154711161.38999999</v>
      </c>
      <c r="O195" s="148"/>
      <c r="P195" s="148">
        <v>71334909.319999993</v>
      </c>
      <c r="Q195" s="148"/>
      <c r="R195" s="148">
        <v>61448008.439999998</v>
      </c>
      <c r="S195" s="148"/>
      <c r="T195" s="87">
        <v>59100143.280000001</v>
      </c>
    </row>
    <row r="196" spans="2:20" ht="23.25" customHeight="1" x14ac:dyDescent="0.25">
      <c r="B196" s="152" t="s">
        <v>235</v>
      </c>
      <c r="C196" s="152"/>
      <c r="D196" s="154">
        <v>61058</v>
      </c>
      <c r="E196" s="154"/>
      <c r="F196" s="153">
        <v>0</v>
      </c>
      <c r="G196" s="153"/>
      <c r="H196" s="155">
        <v>61058</v>
      </c>
      <c r="I196" s="155"/>
      <c r="J196" s="154">
        <v>-20599.18</v>
      </c>
      <c r="K196" s="154"/>
      <c r="L196" s="154">
        <v>81657.179999999993</v>
      </c>
      <c r="M196" s="154"/>
      <c r="N196" s="155">
        <v>81657.179999999993</v>
      </c>
      <c r="O196" s="155"/>
      <c r="P196" s="155">
        <v>27219.06</v>
      </c>
      <c r="Q196" s="155"/>
      <c r="R196" s="155">
        <v>13609.53</v>
      </c>
      <c r="S196" s="155"/>
      <c r="T196" s="88">
        <v>13609.53</v>
      </c>
    </row>
    <row r="197" spans="2:20" ht="12.6" customHeight="1" x14ac:dyDescent="0.25">
      <c r="B197" s="145" t="s">
        <v>180</v>
      </c>
      <c r="C197" s="145"/>
      <c r="D197" s="147">
        <v>61058</v>
      </c>
      <c r="E197" s="147"/>
      <c r="F197" s="146">
        <v>0</v>
      </c>
      <c r="G197" s="146"/>
      <c r="H197" s="148">
        <v>61058</v>
      </c>
      <c r="I197" s="148"/>
      <c r="J197" s="147">
        <v>-20599.18</v>
      </c>
      <c r="K197" s="147"/>
      <c r="L197" s="147">
        <v>81657.179999999993</v>
      </c>
      <c r="M197" s="147"/>
      <c r="N197" s="148">
        <v>81657.179999999993</v>
      </c>
      <c r="O197" s="148"/>
      <c r="P197" s="148">
        <v>27219.06</v>
      </c>
      <c r="Q197" s="148"/>
      <c r="R197" s="148">
        <v>13609.53</v>
      </c>
      <c r="S197" s="148"/>
      <c r="T197" s="87">
        <v>13609.53</v>
      </c>
    </row>
    <row r="198" spans="2:20" ht="9.6" customHeight="1" x14ac:dyDescent="0.25">
      <c r="B198" s="145" t="s">
        <v>227</v>
      </c>
      <c r="C198" s="145"/>
      <c r="D198" s="147">
        <v>61058</v>
      </c>
      <c r="E198" s="147"/>
      <c r="F198" s="146">
        <v>0</v>
      </c>
      <c r="G198" s="146"/>
      <c r="H198" s="148">
        <v>61058</v>
      </c>
      <c r="I198" s="148"/>
      <c r="J198" s="147">
        <v>-20599.18</v>
      </c>
      <c r="K198" s="147"/>
      <c r="L198" s="147">
        <v>81657.179999999993</v>
      </c>
      <c r="M198" s="147"/>
      <c r="N198" s="148">
        <v>81657.179999999993</v>
      </c>
      <c r="O198" s="148"/>
      <c r="P198" s="148">
        <v>27219.06</v>
      </c>
      <c r="Q198" s="148"/>
      <c r="R198" s="148">
        <v>13609.53</v>
      </c>
      <c r="S198" s="148"/>
      <c r="T198" s="87">
        <v>13609.53</v>
      </c>
    </row>
    <row r="199" spans="2:20" ht="9" customHeight="1" x14ac:dyDescent="0.25">
      <c r="B199" s="145" t="s">
        <v>233</v>
      </c>
      <c r="C199" s="145"/>
      <c r="D199" s="147">
        <v>61058</v>
      </c>
      <c r="E199" s="147"/>
      <c r="F199" s="146">
        <v>0</v>
      </c>
      <c r="G199" s="146"/>
      <c r="H199" s="148">
        <v>61058</v>
      </c>
      <c r="I199" s="148"/>
      <c r="J199" s="147">
        <v>-20599.18</v>
      </c>
      <c r="K199" s="147"/>
      <c r="L199" s="147">
        <v>81657.179999999993</v>
      </c>
      <c r="M199" s="147"/>
      <c r="N199" s="148">
        <v>81657.179999999993</v>
      </c>
      <c r="O199" s="148"/>
      <c r="P199" s="148">
        <v>27219.06</v>
      </c>
      <c r="Q199" s="148"/>
      <c r="R199" s="148">
        <v>13609.53</v>
      </c>
      <c r="S199" s="148"/>
      <c r="T199" s="87">
        <v>13609.53</v>
      </c>
    </row>
    <row r="200" spans="2:20" ht="8.85" customHeight="1" x14ac:dyDescent="0.25">
      <c r="B200" s="141" t="s">
        <v>236</v>
      </c>
      <c r="C200" s="141"/>
      <c r="D200" s="143">
        <v>61058</v>
      </c>
      <c r="E200" s="143"/>
      <c r="F200" s="142">
        <v>0</v>
      </c>
      <c r="G200" s="142"/>
      <c r="H200" s="137">
        <v>61058</v>
      </c>
      <c r="I200" s="137"/>
      <c r="J200" s="143">
        <v>-20599.18</v>
      </c>
      <c r="K200" s="143"/>
      <c r="L200" s="143">
        <v>81657.179999999993</v>
      </c>
      <c r="M200" s="143"/>
      <c r="N200" s="137">
        <v>81657.179999999993</v>
      </c>
      <c r="O200" s="137"/>
      <c r="P200" s="137">
        <v>27219.06</v>
      </c>
      <c r="Q200" s="137"/>
      <c r="R200" s="137">
        <v>13609.53</v>
      </c>
      <c r="S200" s="137"/>
      <c r="T200" s="90">
        <v>13609.53</v>
      </c>
    </row>
    <row r="201" spans="2:20" ht="11.25" customHeight="1" x14ac:dyDescent="0.25">
      <c r="B201" s="150" t="s">
        <v>237</v>
      </c>
      <c r="C201" s="150"/>
      <c r="D201" s="147">
        <v>13047600</v>
      </c>
      <c r="E201" s="147"/>
      <c r="F201" s="147">
        <v>10700000</v>
      </c>
      <c r="G201" s="147"/>
      <c r="H201" s="148">
        <v>23747600</v>
      </c>
      <c r="I201" s="148"/>
      <c r="J201" s="147">
        <v>17523241.390000001</v>
      </c>
      <c r="K201" s="147"/>
      <c r="L201" s="147">
        <v>6224358.6100000003</v>
      </c>
      <c r="M201" s="147"/>
      <c r="N201" s="148">
        <v>6127999.9299999997</v>
      </c>
      <c r="O201" s="148"/>
      <c r="P201" s="148">
        <v>2276799.98</v>
      </c>
      <c r="Q201" s="148"/>
      <c r="R201" s="148">
        <v>1356399.98</v>
      </c>
      <c r="S201" s="148"/>
      <c r="T201" s="87">
        <v>1356399.98</v>
      </c>
    </row>
    <row r="202" spans="2:20" ht="12.6" customHeight="1" x14ac:dyDescent="0.25">
      <c r="B202" s="149" t="s">
        <v>180</v>
      </c>
      <c r="C202" s="149"/>
      <c r="D202" s="147">
        <v>13047600</v>
      </c>
      <c r="E202" s="147"/>
      <c r="F202" s="147">
        <v>10700000</v>
      </c>
      <c r="G202" s="147"/>
      <c r="H202" s="148">
        <v>23747600</v>
      </c>
      <c r="I202" s="148"/>
      <c r="J202" s="147">
        <v>17523241.390000001</v>
      </c>
      <c r="K202" s="147"/>
      <c r="L202" s="147">
        <v>6224358.6100000003</v>
      </c>
      <c r="M202" s="147"/>
      <c r="N202" s="148">
        <v>6127999.9299999997</v>
      </c>
      <c r="O202" s="148"/>
      <c r="P202" s="148">
        <v>2276799.98</v>
      </c>
      <c r="Q202" s="148"/>
      <c r="R202" s="148">
        <v>1356399.98</v>
      </c>
      <c r="S202" s="148"/>
      <c r="T202" s="87">
        <v>1356399.98</v>
      </c>
    </row>
    <row r="203" spans="2:20" ht="9.6" customHeight="1" x14ac:dyDescent="0.25">
      <c r="B203" s="145" t="s">
        <v>227</v>
      </c>
      <c r="C203" s="145"/>
      <c r="D203" s="147">
        <v>13047600</v>
      </c>
      <c r="E203" s="147"/>
      <c r="F203" s="147">
        <v>10700000</v>
      </c>
      <c r="G203" s="147"/>
      <c r="H203" s="148">
        <v>23747600</v>
      </c>
      <c r="I203" s="148"/>
      <c r="J203" s="147">
        <v>17523241.390000001</v>
      </c>
      <c r="K203" s="147"/>
      <c r="L203" s="147">
        <v>6224358.6100000003</v>
      </c>
      <c r="M203" s="147"/>
      <c r="N203" s="148">
        <v>6127999.9299999997</v>
      </c>
      <c r="O203" s="148"/>
      <c r="P203" s="148">
        <v>2276799.98</v>
      </c>
      <c r="Q203" s="148"/>
      <c r="R203" s="148">
        <v>1356399.98</v>
      </c>
      <c r="S203" s="148"/>
      <c r="T203" s="87">
        <v>1356399.98</v>
      </c>
    </row>
    <row r="204" spans="2:20" ht="9.1999999999999993" customHeight="1" x14ac:dyDescent="0.25">
      <c r="B204" s="145" t="s">
        <v>238</v>
      </c>
      <c r="C204" s="145"/>
      <c r="D204" s="147">
        <v>13047600</v>
      </c>
      <c r="E204" s="147"/>
      <c r="F204" s="147">
        <v>10700000</v>
      </c>
      <c r="G204" s="147"/>
      <c r="H204" s="148">
        <v>23747600</v>
      </c>
      <c r="I204" s="148"/>
      <c r="J204" s="147">
        <v>17523241.390000001</v>
      </c>
      <c r="K204" s="147"/>
      <c r="L204" s="147">
        <v>6224358.6100000003</v>
      </c>
      <c r="M204" s="147"/>
      <c r="N204" s="148">
        <v>6127999.9299999997</v>
      </c>
      <c r="O204" s="148"/>
      <c r="P204" s="148">
        <v>2276799.98</v>
      </c>
      <c r="Q204" s="148"/>
      <c r="R204" s="148">
        <v>1356399.98</v>
      </c>
      <c r="S204" s="148"/>
      <c r="T204" s="87">
        <v>1356399.98</v>
      </c>
    </row>
    <row r="205" spans="2:20" ht="8.4499999999999993" customHeight="1" x14ac:dyDescent="0.25">
      <c r="B205" s="141" t="s">
        <v>239</v>
      </c>
      <c r="C205" s="141"/>
      <c r="D205" s="143">
        <v>13047600</v>
      </c>
      <c r="E205" s="143"/>
      <c r="F205" s="143">
        <v>10700000</v>
      </c>
      <c r="G205" s="143"/>
      <c r="H205" s="137">
        <v>23747600</v>
      </c>
      <c r="I205" s="137"/>
      <c r="J205" s="143">
        <v>17523241.390000001</v>
      </c>
      <c r="K205" s="143"/>
      <c r="L205" s="143">
        <v>6224358.6100000003</v>
      </c>
      <c r="M205" s="143"/>
      <c r="N205" s="137">
        <v>6127999.9299999997</v>
      </c>
      <c r="O205" s="137"/>
      <c r="P205" s="137">
        <v>2276799.98</v>
      </c>
      <c r="Q205" s="137"/>
      <c r="R205" s="137">
        <v>1356399.98</v>
      </c>
      <c r="S205" s="137"/>
      <c r="T205" s="90">
        <v>1356399.98</v>
      </c>
    </row>
    <row r="206" spans="2:20" ht="11.25" customHeight="1" x14ac:dyDescent="0.25">
      <c r="B206" s="150" t="s">
        <v>240</v>
      </c>
      <c r="C206" s="150"/>
      <c r="D206" s="147">
        <v>30359327</v>
      </c>
      <c r="E206" s="147"/>
      <c r="F206" s="147">
        <v>74107330.840000004</v>
      </c>
      <c r="G206" s="147"/>
      <c r="H206" s="148">
        <v>104466657.84</v>
      </c>
      <c r="I206" s="148"/>
      <c r="J206" s="147">
        <v>75549421.140000001</v>
      </c>
      <c r="K206" s="147"/>
      <c r="L206" s="147">
        <v>28917236.699999999</v>
      </c>
      <c r="M206" s="147"/>
      <c r="N206" s="148">
        <v>28859427.41</v>
      </c>
      <c r="O206" s="148"/>
      <c r="P206" s="148">
        <v>6041600</v>
      </c>
      <c r="Q206" s="148"/>
      <c r="R206" s="148">
        <v>6041600</v>
      </c>
      <c r="S206" s="148"/>
      <c r="T206" s="87">
        <v>6041600</v>
      </c>
    </row>
    <row r="207" spans="2:20" ht="12.6" customHeight="1" x14ac:dyDescent="0.25">
      <c r="B207" s="149" t="s">
        <v>180</v>
      </c>
      <c r="C207" s="149"/>
      <c r="D207" s="147">
        <v>30359327</v>
      </c>
      <c r="E207" s="147"/>
      <c r="F207" s="147">
        <v>74107330.840000004</v>
      </c>
      <c r="G207" s="147"/>
      <c r="H207" s="148">
        <v>104466657.84</v>
      </c>
      <c r="I207" s="148"/>
      <c r="J207" s="147">
        <v>75549421.140000001</v>
      </c>
      <c r="K207" s="147"/>
      <c r="L207" s="147">
        <v>28917236.699999999</v>
      </c>
      <c r="M207" s="147"/>
      <c r="N207" s="148">
        <v>28859427.41</v>
      </c>
      <c r="O207" s="148"/>
      <c r="P207" s="148">
        <v>6041600</v>
      </c>
      <c r="Q207" s="148"/>
      <c r="R207" s="148">
        <v>6041600</v>
      </c>
      <c r="S207" s="148"/>
      <c r="T207" s="87">
        <v>6041600</v>
      </c>
    </row>
    <row r="208" spans="2:20" ht="9.6" customHeight="1" x14ac:dyDescent="0.25">
      <c r="B208" s="145" t="s">
        <v>227</v>
      </c>
      <c r="C208" s="145"/>
      <c r="D208" s="147">
        <v>30359327</v>
      </c>
      <c r="E208" s="147"/>
      <c r="F208" s="147">
        <v>74107330.840000004</v>
      </c>
      <c r="G208" s="147"/>
      <c r="H208" s="148">
        <v>104466657.84</v>
      </c>
      <c r="I208" s="148"/>
      <c r="J208" s="147">
        <v>75549421.140000001</v>
      </c>
      <c r="K208" s="147"/>
      <c r="L208" s="147">
        <v>28917236.699999999</v>
      </c>
      <c r="M208" s="147"/>
      <c r="N208" s="148">
        <v>28859427.41</v>
      </c>
      <c r="O208" s="148"/>
      <c r="P208" s="148">
        <v>6041600</v>
      </c>
      <c r="Q208" s="148"/>
      <c r="R208" s="148">
        <v>6041600</v>
      </c>
      <c r="S208" s="148"/>
      <c r="T208" s="87">
        <v>6041600</v>
      </c>
    </row>
    <row r="209" spans="2:20" ht="9.1999999999999993" customHeight="1" x14ac:dyDescent="0.25">
      <c r="B209" s="145" t="s">
        <v>241</v>
      </c>
      <c r="C209" s="145"/>
      <c r="D209" s="147">
        <v>30359327</v>
      </c>
      <c r="E209" s="147"/>
      <c r="F209" s="147">
        <v>74107330.840000004</v>
      </c>
      <c r="G209" s="147"/>
      <c r="H209" s="148">
        <v>104466657.84</v>
      </c>
      <c r="I209" s="148"/>
      <c r="J209" s="147">
        <v>75549421.140000001</v>
      </c>
      <c r="K209" s="147"/>
      <c r="L209" s="147">
        <v>28917236.699999999</v>
      </c>
      <c r="M209" s="147"/>
      <c r="N209" s="148">
        <v>28859427.41</v>
      </c>
      <c r="O209" s="148"/>
      <c r="P209" s="148">
        <v>6041600</v>
      </c>
      <c r="Q209" s="148"/>
      <c r="R209" s="148">
        <v>6041600</v>
      </c>
      <c r="S209" s="148"/>
      <c r="T209" s="87">
        <v>6041600</v>
      </c>
    </row>
    <row r="210" spans="2:20" ht="8.4499999999999993" customHeight="1" x14ac:dyDescent="0.25">
      <c r="B210" s="141" t="s">
        <v>242</v>
      </c>
      <c r="C210" s="141"/>
      <c r="D210" s="143">
        <v>30359327</v>
      </c>
      <c r="E210" s="143"/>
      <c r="F210" s="143">
        <v>74107330.840000004</v>
      </c>
      <c r="G210" s="143"/>
      <c r="H210" s="137">
        <v>104466657.84</v>
      </c>
      <c r="I210" s="137"/>
      <c r="J210" s="143">
        <v>75549421.140000001</v>
      </c>
      <c r="K210" s="143"/>
      <c r="L210" s="143">
        <v>28917236.699999999</v>
      </c>
      <c r="M210" s="143"/>
      <c r="N210" s="137">
        <v>28859427.41</v>
      </c>
      <c r="O210" s="137"/>
      <c r="P210" s="137">
        <v>6041600</v>
      </c>
      <c r="Q210" s="137"/>
      <c r="R210" s="137">
        <v>6041600</v>
      </c>
      <c r="S210" s="137"/>
      <c r="T210" s="90">
        <v>6041600</v>
      </c>
    </row>
    <row r="211" spans="2:20" ht="11.25" customHeight="1" x14ac:dyDescent="0.25">
      <c r="B211" s="150" t="s">
        <v>243</v>
      </c>
      <c r="C211" s="150"/>
      <c r="D211" s="147">
        <v>100000</v>
      </c>
      <c r="E211" s="147"/>
      <c r="F211" s="146">
        <v>0</v>
      </c>
      <c r="G211" s="146"/>
      <c r="H211" s="148">
        <v>100000</v>
      </c>
      <c r="I211" s="148"/>
      <c r="J211" s="147">
        <v>100000</v>
      </c>
      <c r="K211" s="147"/>
      <c r="L211" s="146">
        <v>0</v>
      </c>
      <c r="M211" s="146"/>
      <c r="N211" s="144">
        <v>0</v>
      </c>
      <c r="O211" s="144"/>
      <c r="P211" s="144">
        <v>0</v>
      </c>
      <c r="Q211" s="144"/>
      <c r="R211" s="144">
        <v>0</v>
      </c>
      <c r="S211" s="144"/>
      <c r="T211" s="92">
        <v>0</v>
      </c>
    </row>
    <row r="212" spans="2:20" ht="12.6" customHeight="1" x14ac:dyDescent="0.25">
      <c r="B212" s="145" t="s">
        <v>180</v>
      </c>
      <c r="C212" s="145"/>
      <c r="D212" s="147">
        <v>100000</v>
      </c>
      <c r="E212" s="147"/>
      <c r="F212" s="146">
        <v>0</v>
      </c>
      <c r="G212" s="146"/>
      <c r="H212" s="148">
        <v>100000</v>
      </c>
      <c r="I212" s="148"/>
      <c r="J212" s="147">
        <v>100000</v>
      </c>
      <c r="K212" s="147"/>
      <c r="L212" s="146">
        <v>0</v>
      </c>
      <c r="M212" s="146"/>
      <c r="N212" s="144">
        <v>0</v>
      </c>
      <c r="O212" s="144"/>
      <c r="P212" s="144">
        <v>0</v>
      </c>
      <c r="Q212" s="144"/>
      <c r="R212" s="144">
        <v>0</v>
      </c>
      <c r="S212" s="144"/>
      <c r="T212" s="92">
        <v>0</v>
      </c>
    </row>
    <row r="213" spans="2:20" ht="9.6" customHeight="1" x14ac:dyDescent="0.25">
      <c r="B213" s="145" t="s">
        <v>244</v>
      </c>
      <c r="C213" s="145"/>
      <c r="D213" s="147">
        <v>100000</v>
      </c>
      <c r="E213" s="147"/>
      <c r="F213" s="146">
        <v>0</v>
      </c>
      <c r="G213" s="146"/>
      <c r="H213" s="148">
        <v>100000</v>
      </c>
      <c r="I213" s="148"/>
      <c r="J213" s="147">
        <v>100000</v>
      </c>
      <c r="K213" s="147"/>
      <c r="L213" s="146">
        <v>0</v>
      </c>
      <c r="M213" s="146"/>
      <c r="N213" s="144">
        <v>0</v>
      </c>
      <c r="O213" s="144"/>
      <c r="P213" s="144">
        <v>0</v>
      </c>
      <c r="Q213" s="144"/>
      <c r="R213" s="144">
        <v>0</v>
      </c>
      <c r="S213" s="144"/>
      <c r="T213" s="92">
        <v>0</v>
      </c>
    </row>
    <row r="214" spans="2:20" ht="9" customHeight="1" x14ac:dyDescent="0.25">
      <c r="B214" s="145" t="s">
        <v>245</v>
      </c>
      <c r="C214" s="145"/>
      <c r="D214" s="147">
        <v>100000</v>
      </c>
      <c r="E214" s="147"/>
      <c r="F214" s="146">
        <v>0</v>
      </c>
      <c r="G214" s="146"/>
      <c r="H214" s="148">
        <v>100000</v>
      </c>
      <c r="I214" s="148"/>
      <c r="J214" s="147">
        <v>100000</v>
      </c>
      <c r="K214" s="147"/>
      <c r="L214" s="146">
        <v>0</v>
      </c>
      <c r="M214" s="146"/>
      <c r="N214" s="144">
        <v>0</v>
      </c>
      <c r="O214" s="144"/>
      <c r="P214" s="144">
        <v>0</v>
      </c>
      <c r="Q214" s="144"/>
      <c r="R214" s="144">
        <v>0</v>
      </c>
      <c r="S214" s="144"/>
      <c r="T214" s="92">
        <v>0</v>
      </c>
    </row>
    <row r="215" spans="2:20" ht="8.85" customHeight="1" x14ac:dyDescent="0.25">
      <c r="B215" s="141" t="s">
        <v>246</v>
      </c>
      <c r="C215" s="141"/>
      <c r="D215" s="143">
        <v>100000</v>
      </c>
      <c r="E215" s="143"/>
      <c r="F215" s="142">
        <v>0</v>
      </c>
      <c r="G215" s="142"/>
      <c r="H215" s="137">
        <v>100000</v>
      </c>
      <c r="I215" s="137"/>
      <c r="J215" s="143">
        <v>100000</v>
      </c>
      <c r="K215" s="143"/>
      <c r="L215" s="142">
        <v>0</v>
      </c>
      <c r="M215" s="142"/>
      <c r="N215" s="138">
        <v>0</v>
      </c>
      <c r="O215" s="138"/>
      <c r="P215" s="138">
        <v>0</v>
      </c>
      <c r="Q215" s="138"/>
      <c r="R215" s="138">
        <v>0</v>
      </c>
      <c r="S215" s="138"/>
      <c r="T215" s="93">
        <v>0</v>
      </c>
    </row>
    <row r="216" spans="2:20" ht="11.25" customHeight="1" x14ac:dyDescent="0.25">
      <c r="B216" s="150" t="s">
        <v>247</v>
      </c>
      <c r="C216" s="150"/>
      <c r="D216" s="147">
        <v>300000</v>
      </c>
      <c r="E216" s="147"/>
      <c r="F216" s="147">
        <v>1418717.92</v>
      </c>
      <c r="G216" s="147"/>
      <c r="H216" s="148">
        <v>1718717.92</v>
      </c>
      <c r="I216" s="148"/>
      <c r="J216" s="147">
        <v>1718717.92</v>
      </c>
      <c r="K216" s="147"/>
      <c r="L216" s="146">
        <v>0</v>
      </c>
      <c r="M216" s="146"/>
      <c r="N216" s="144">
        <v>0</v>
      </c>
      <c r="O216" s="144"/>
      <c r="P216" s="144">
        <v>0</v>
      </c>
      <c r="Q216" s="144"/>
      <c r="R216" s="144">
        <v>0</v>
      </c>
      <c r="S216" s="144"/>
      <c r="T216" s="92">
        <v>0</v>
      </c>
    </row>
    <row r="217" spans="2:20" ht="12.6" customHeight="1" x14ac:dyDescent="0.25">
      <c r="B217" s="149" t="s">
        <v>180</v>
      </c>
      <c r="C217" s="149"/>
      <c r="D217" s="147">
        <v>300000</v>
      </c>
      <c r="E217" s="147"/>
      <c r="F217" s="147">
        <v>1418717.92</v>
      </c>
      <c r="G217" s="147"/>
      <c r="H217" s="148">
        <v>1718717.92</v>
      </c>
      <c r="I217" s="148"/>
      <c r="J217" s="147">
        <v>1718717.92</v>
      </c>
      <c r="K217" s="147"/>
      <c r="L217" s="146">
        <v>0</v>
      </c>
      <c r="M217" s="146"/>
      <c r="N217" s="144">
        <v>0</v>
      </c>
      <c r="O217" s="144"/>
      <c r="P217" s="144">
        <v>0</v>
      </c>
      <c r="Q217" s="144"/>
      <c r="R217" s="144">
        <v>0</v>
      </c>
      <c r="S217" s="144"/>
      <c r="T217" s="92">
        <v>0</v>
      </c>
    </row>
    <row r="218" spans="2:20" ht="9.6" customHeight="1" x14ac:dyDescent="0.25">
      <c r="B218" s="145" t="s">
        <v>244</v>
      </c>
      <c r="C218" s="145"/>
      <c r="D218" s="147">
        <v>300000</v>
      </c>
      <c r="E218" s="147"/>
      <c r="F218" s="147">
        <v>1418717.92</v>
      </c>
      <c r="G218" s="147"/>
      <c r="H218" s="148">
        <v>1718717.92</v>
      </c>
      <c r="I218" s="148"/>
      <c r="J218" s="147">
        <v>1718717.92</v>
      </c>
      <c r="K218" s="147"/>
      <c r="L218" s="146">
        <v>0</v>
      </c>
      <c r="M218" s="146"/>
      <c r="N218" s="144">
        <v>0</v>
      </c>
      <c r="O218" s="144"/>
      <c r="P218" s="144">
        <v>0</v>
      </c>
      <c r="Q218" s="144"/>
      <c r="R218" s="144">
        <v>0</v>
      </c>
      <c r="S218" s="144"/>
      <c r="T218" s="92">
        <v>0</v>
      </c>
    </row>
    <row r="219" spans="2:20" ht="9.1999999999999993" customHeight="1" x14ac:dyDescent="0.25">
      <c r="B219" s="145" t="s">
        <v>248</v>
      </c>
      <c r="C219" s="145"/>
      <c r="D219" s="147">
        <v>300000</v>
      </c>
      <c r="E219" s="147"/>
      <c r="F219" s="147">
        <v>1418717.92</v>
      </c>
      <c r="G219" s="147"/>
      <c r="H219" s="148">
        <v>1718717.92</v>
      </c>
      <c r="I219" s="148"/>
      <c r="J219" s="147">
        <v>1718717.92</v>
      </c>
      <c r="K219" s="147"/>
      <c r="L219" s="146">
        <v>0</v>
      </c>
      <c r="M219" s="146"/>
      <c r="N219" s="144">
        <v>0</v>
      </c>
      <c r="O219" s="144"/>
      <c r="P219" s="144">
        <v>0</v>
      </c>
      <c r="Q219" s="144"/>
      <c r="R219" s="144">
        <v>0</v>
      </c>
      <c r="S219" s="144"/>
      <c r="T219" s="92">
        <v>0</v>
      </c>
    </row>
    <row r="220" spans="2:20" ht="8.4499999999999993" customHeight="1" x14ac:dyDescent="0.25">
      <c r="B220" s="141" t="s">
        <v>249</v>
      </c>
      <c r="C220" s="141"/>
      <c r="D220" s="143">
        <v>300000</v>
      </c>
      <c r="E220" s="143"/>
      <c r="F220" s="143">
        <v>1418717.92</v>
      </c>
      <c r="G220" s="143"/>
      <c r="H220" s="137">
        <v>1718717.92</v>
      </c>
      <c r="I220" s="137"/>
      <c r="J220" s="143">
        <v>1718717.92</v>
      </c>
      <c r="K220" s="143"/>
      <c r="L220" s="142">
        <v>0</v>
      </c>
      <c r="M220" s="142"/>
      <c r="N220" s="138">
        <v>0</v>
      </c>
      <c r="O220" s="138"/>
      <c r="P220" s="138">
        <v>0</v>
      </c>
      <c r="Q220" s="138"/>
      <c r="R220" s="138">
        <v>0</v>
      </c>
      <c r="S220" s="138"/>
      <c r="T220" s="93">
        <v>0</v>
      </c>
    </row>
    <row r="221" spans="2:20" ht="11.25" customHeight="1" x14ac:dyDescent="0.25">
      <c r="B221" s="150" t="s">
        <v>250</v>
      </c>
      <c r="C221" s="150"/>
      <c r="D221" s="147">
        <v>10062534</v>
      </c>
      <c r="E221" s="147"/>
      <c r="F221" s="146">
        <v>0</v>
      </c>
      <c r="G221" s="146"/>
      <c r="H221" s="148">
        <v>10062534</v>
      </c>
      <c r="I221" s="148"/>
      <c r="J221" s="147">
        <v>6823152.04</v>
      </c>
      <c r="K221" s="147"/>
      <c r="L221" s="147">
        <v>3239381.96</v>
      </c>
      <c r="M221" s="147"/>
      <c r="N221" s="148">
        <v>3239381.96</v>
      </c>
      <c r="O221" s="148"/>
      <c r="P221" s="148">
        <v>2238477.2200000002</v>
      </c>
      <c r="Q221" s="148"/>
      <c r="R221" s="148">
        <v>1431326.73</v>
      </c>
      <c r="S221" s="148"/>
      <c r="T221" s="87">
        <v>1431326.73</v>
      </c>
    </row>
    <row r="222" spans="2:20" ht="12.6" customHeight="1" x14ac:dyDescent="0.25">
      <c r="B222" s="149" t="s">
        <v>180</v>
      </c>
      <c r="C222" s="149"/>
      <c r="D222" s="147">
        <v>10062534</v>
      </c>
      <c r="E222" s="147"/>
      <c r="F222" s="146">
        <v>0</v>
      </c>
      <c r="G222" s="146"/>
      <c r="H222" s="148">
        <v>10062534</v>
      </c>
      <c r="I222" s="148"/>
      <c r="J222" s="147">
        <v>6823152.04</v>
      </c>
      <c r="K222" s="147"/>
      <c r="L222" s="147">
        <v>3239381.96</v>
      </c>
      <c r="M222" s="147"/>
      <c r="N222" s="148">
        <v>3239381.96</v>
      </c>
      <c r="O222" s="148"/>
      <c r="P222" s="148">
        <v>2238477.2200000002</v>
      </c>
      <c r="Q222" s="148"/>
      <c r="R222" s="148">
        <v>1431326.73</v>
      </c>
      <c r="S222" s="148"/>
      <c r="T222" s="87">
        <v>1431326.73</v>
      </c>
    </row>
    <row r="223" spans="2:20" ht="9.6" customHeight="1" x14ac:dyDescent="0.25">
      <c r="B223" s="145" t="s">
        <v>244</v>
      </c>
      <c r="C223" s="145"/>
      <c r="D223" s="147">
        <v>10062534</v>
      </c>
      <c r="E223" s="147"/>
      <c r="F223" s="146">
        <v>0</v>
      </c>
      <c r="G223" s="146"/>
      <c r="H223" s="148">
        <v>10062534</v>
      </c>
      <c r="I223" s="148"/>
      <c r="J223" s="147">
        <v>6823152.04</v>
      </c>
      <c r="K223" s="147"/>
      <c r="L223" s="147">
        <v>3239381.96</v>
      </c>
      <c r="M223" s="147"/>
      <c r="N223" s="148">
        <v>3239381.96</v>
      </c>
      <c r="O223" s="148"/>
      <c r="P223" s="148">
        <v>2238477.2200000002</v>
      </c>
      <c r="Q223" s="148"/>
      <c r="R223" s="148">
        <v>1431326.73</v>
      </c>
      <c r="S223" s="148"/>
      <c r="T223" s="87">
        <v>1431326.73</v>
      </c>
    </row>
    <row r="224" spans="2:20" ht="9.1999999999999993" customHeight="1" x14ac:dyDescent="0.25">
      <c r="B224" s="145" t="s">
        <v>251</v>
      </c>
      <c r="C224" s="145"/>
      <c r="D224" s="147">
        <v>10062534</v>
      </c>
      <c r="E224" s="147"/>
      <c r="F224" s="146">
        <v>0</v>
      </c>
      <c r="G224" s="146"/>
      <c r="H224" s="148">
        <v>10062534</v>
      </c>
      <c r="I224" s="148"/>
      <c r="J224" s="147">
        <v>6823152.04</v>
      </c>
      <c r="K224" s="147"/>
      <c r="L224" s="147">
        <v>3239381.96</v>
      </c>
      <c r="M224" s="147"/>
      <c r="N224" s="148">
        <v>3239381.96</v>
      </c>
      <c r="O224" s="148"/>
      <c r="P224" s="148">
        <v>2238477.2200000002</v>
      </c>
      <c r="Q224" s="148"/>
      <c r="R224" s="148">
        <v>1431326.73</v>
      </c>
      <c r="S224" s="148"/>
      <c r="T224" s="87">
        <v>1431326.73</v>
      </c>
    </row>
    <row r="225" spans="2:20" ht="8.4499999999999993" customHeight="1" x14ac:dyDescent="0.25">
      <c r="B225" s="141" t="s">
        <v>252</v>
      </c>
      <c r="C225" s="141"/>
      <c r="D225" s="143">
        <v>10062534</v>
      </c>
      <c r="E225" s="143"/>
      <c r="F225" s="142">
        <v>0</v>
      </c>
      <c r="G225" s="142"/>
      <c r="H225" s="137">
        <v>10062534</v>
      </c>
      <c r="I225" s="137"/>
      <c r="J225" s="143">
        <v>6823152.04</v>
      </c>
      <c r="K225" s="143"/>
      <c r="L225" s="143">
        <v>3239381.96</v>
      </c>
      <c r="M225" s="143"/>
      <c r="N225" s="137">
        <v>3239381.96</v>
      </c>
      <c r="O225" s="137"/>
      <c r="P225" s="137">
        <v>2238477.2200000002</v>
      </c>
      <c r="Q225" s="137"/>
      <c r="R225" s="137">
        <v>1431326.73</v>
      </c>
      <c r="S225" s="137"/>
      <c r="T225" s="90">
        <v>1431326.73</v>
      </c>
    </row>
    <row r="226" spans="2:20" ht="11.25" customHeight="1" x14ac:dyDescent="0.25">
      <c r="B226" s="150" t="s">
        <v>253</v>
      </c>
      <c r="C226" s="150"/>
      <c r="D226" s="147">
        <v>1341240</v>
      </c>
      <c r="E226" s="147"/>
      <c r="F226" s="147">
        <v>64900</v>
      </c>
      <c r="G226" s="147"/>
      <c r="H226" s="148">
        <v>1406140</v>
      </c>
      <c r="I226" s="148"/>
      <c r="J226" s="147">
        <v>723424.66</v>
      </c>
      <c r="K226" s="147"/>
      <c r="L226" s="147">
        <v>682715.34</v>
      </c>
      <c r="M226" s="147"/>
      <c r="N226" s="148">
        <v>659115.34</v>
      </c>
      <c r="O226" s="148"/>
      <c r="P226" s="148">
        <v>102400</v>
      </c>
      <c r="Q226" s="148"/>
      <c r="R226" s="148">
        <v>51200</v>
      </c>
      <c r="S226" s="148"/>
      <c r="T226" s="87">
        <v>51200</v>
      </c>
    </row>
    <row r="227" spans="2:20" ht="12.6" customHeight="1" x14ac:dyDescent="0.25">
      <c r="B227" s="145" t="s">
        <v>180</v>
      </c>
      <c r="C227" s="145"/>
      <c r="D227" s="147">
        <v>1341240</v>
      </c>
      <c r="E227" s="147"/>
      <c r="F227" s="147">
        <v>64900</v>
      </c>
      <c r="G227" s="147"/>
      <c r="H227" s="148">
        <v>1406140</v>
      </c>
      <c r="I227" s="148"/>
      <c r="J227" s="147">
        <v>723424.66</v>
      </c>
      <c r="K227" s="147"/>
      <c r="L227" s="147">
        <v>682715.34</v>
      </c>
      <c r="M227" s="147"/>
      <c r="N227" s="148">
        <v>659115.34</v>
      </c>
      <c r="O227" s="148"/>
      <c r="P227" s="148">
        <v>102400</v>
      </c>
      <c r="Q227" s="148"/>
      <c r="R227" s="148">
        <v>51200</v>
      </c>
      <c r="S227" s="148"/>
      <c r="T227" s="87">
        <v>51200</v>
      </c>
    </row>
    <row r="228" spans="2:20" ht="22.5" customHeight="1" x14ac:dyDescent="0.25">
      <c r="B228" s="149" t="s">
        <v>254</v>
      </c>
      <c r="C228" s="149"/>
      <c r="D228" s="147">
        <v>1341240</v>
      </c>
      <c r="E228" s="147"/>
      <c r="F228" s="147">
        <v>64900</v>
      </c>
      <c r="G228" s="147"/>
      <c r="H228" s="148">
        <v>1406140</v>
      </c>
      <c r="I228" s="148"/>
      <c r="J228" s="147">
        <v>723424.66</v>
      </c>
      <c r="K228" s="147"/>
      <c r="L228" s="147">
        <v>682715.34</v>
      </c>
      <c r="M228" s="147"/>
      <c r="N228" s="148">
        <v>659115.34</v>
      </c>
      <c r="O228" s="148"/>
      <c r="P228" s="148">
        <v>102400</v>
      </c>
      <c r="Q228" s="148"/>
      <c r="R228" s="148">
        <v>51200</v>
      </c>
      <c r="S228" s="148"/>
      <c r="T228" s="87">
        <v>51200</v>
      </c>
    </row>
    <row r="229" spans="2:20" ht="9.1999999999999993" customHeight="1" x14ac:dyDescent="0.25">
      <c r="B229" s="145" t="s">
        <v>255</v>
      </c>
      <c r="C229" s="145"/>
      <c r="D229" s="147">
        <v>1341240</v>
      </c>
      <c r="E229" s="147"/>
      <c r="F229" s="147">
        <v>64900</v>
      </c>
      <c r="G229" s="147"/>
      <c r="H229" s="148">
        <v>1406140</v>
      </c>
      <c r="I229" s="148"/>
      <c r="J229" s="147">
        <v>723424.66</v>
      </c>
      <c r="K229" s="147"/>
      <c r="L229" s="147">
        <v>682715.34</v>
      </c>
      <c r="M229" s="147"/>
      <c r="N229" s="148">
        <v>659115.34</v>
      </c>
      <c r="O229" s="148"/>
      <c r="P229" s="148">
        <v>102400</v>
      </c>
      <c r="Q229" s="148"/>
      <c r="R229" s="148">
        <v>51200</v>
      </c>
      <c r="S229" s="148"/>
      <c r="T229" s="87">
        <v>51200</v>
      </c>
    </row>
    <row r="230" spans="2:20" ht="8.4499999999999993" customHeight="1" x14ac:dyDescent="0.25">
      <c r="B230" s="141" t="s">
        <v>256</v>
      </c>
      <c r="C230" s="141"/>
      <c r="D230" s="143">
        <v>1341240</v>
      </c>
      <c r="E230" s="143"/>
      <c r="F230" s="143">
        <v>64900</v>
      </c>
      <c r="G230" s="143"/>
      <c r="H230" s="137">
        <v>1406140</v>
      </c>
      <c r="I230" s="137"/>
      <c r="J230" s="143">
        <v>723424.66</v>
      </c>
      <c r="K230" s="143"/>
      <c r="L230" s="143">
        <v>682715.34</v>
      </c>
      <c r="M230" s="143"/>
      <c r="N230" s="137">
        <v>659115.34</v>
      </c>
      <c r="O230" s="137"/>
      <c r="P230" s="137">
        <v>102400</v>
      </c>
      <c r="Q230" s="137"/>
      <c r="R230" s="137">
        <v>51200</v>
      </c>
      <c r="S230" s="137"/>
      <c r="T230" s="90">
        <v>51200</v>
      </c>
    </row>
    <row r="231" spans="2:20" ht="11.25" customHeight="1" x14ac:dyDescent="0.25">
      <c r="B231" s="150" t="s">
        <v>257</v>
      </c>
      <c r="C231" s="150"/>
      <c r="D231" s="147">
        <v>3600</v>
      </c>
      <c r="E231" s="147"/>
      <c r="F231" s="146">
        <v>0</v>
      </c>
      <c r="G231" s="146"/>
      <c r="H231" s="148">
        <v>3600</v>
      </c>
      <c r="I231" s="148"/>
      <c r="J231" s="147">
        <v>3600</v>
      </c>
      <c r="K231" s="147"/>
      <c r="L231" s="146">
        <v>0</v>
      </c>
      <c r="M231" s="146"/>
      <c r="N231" s="144">
        <v>0</v>
      </c>
      <c r="O231" s="144"/>
      <c r="P231" s="144">
        <v>0</v>
      </c>
      <c r="Q231" s="144"/>
      <c r="R231" s="144">
        <v>0</v>
      </c>
      <c r="S231" s="144"/>
      <c r="T231" s="92">
        <v>0</v>
      </c>
    </row>
    <row r="232" spans="2:20" ht="12.6" customHeight="1" x14ac:dyDescent="0.25">
      <c r="B232" s="149" t="s">
        <v>180</v>
      </c>
      <c r="C232" s="149"/>
      <c r="D232" s="147">
        <v>3600</v>
      </c>
      <c r="E232" s="147"/>
      <c r="F232" s="146">
        <v>0</v>
      </c>
      <c r="G232" s="146"/>
      <c r="H232" s="148">
        <v>3600</v>
      </c>
      <c r="I232" s="148"/>
      <c r="J232" s="147">
        <v>3600</v>
      </c>
      <c r="K232" s="147"/>
      <c r="L232" s="146">
        <v>0</v>
      </c>
      <c r="M232" s="146"/>
      <c r="N232" s="144">
        <v>0</v>
      </c>
      <c r="O232" s="144"/>
      <c r="P232" s="144">
        <v>0</v>
      </c>
      <c r="Q232" s="144"/>
      <c r="R232" s="144">
        <v>0</v>
      </c>
      <c r="S232" s="144"/>
      <c r="T232" s="92">
        <v>0</v>
      </c>
    </row>
    <row r="233" spans="2:20" ht="22.5" customHeight="1" x14ac:dyDescent="0.25">
      <c r="B233" s="149" t="s">
        <v>254</v>
      </c>
      <c r="C233" s="149"/>
      <c r="D233" s="147">
        <v>3600</v>
      </c>
      <c r="E233" s="147"/>
      <c r="F233" s="146">
        <v>0</v>
      </c>
      <c r="G233" s="146"/>
      <c r="H233" s="148">
        <v>3600</v>
      </c>
      <c r="I233" s="148"/>
      <c r="J233" s="147">
        <v>3600</v>
      </c>
      <c r="K233" s="147"/>
      <c r="L233" s="146">
        <v>0</v>
      </c>
      <c r="M233" s="146"/>
      <c r="N233" s="144">
        <v>0</v>
      </c>
      <c r="O233" s="144"/>
      <c r="P233" s="144">
        <v>0</v>
      </c>
      <c r="Q233" s="144"/>
      <c r="R233" s="144">
        <v>0</v>
      </c>
      <c r="S233" s="144"/>
      <c r="T233" s="92">
        <v>0</v>
      </c>
    </row>
    <row r="234" spans="2:20" ht="9" customHeight="1" x14ac:dyDescent="0.25">
      <c r="B234" s="145" t="s">
        <v>255</v>
      </c>
      <c r="C234" s="145"/>
      <c r="D234" s="147">
        <v>3600</v>
      </c>
      <c r="E234" s="147"/>
      <c r="F234" s="146">
        <v>0</v>
      </c>
      <c r="G234" s="146"/>
      <c r="H234" s="148">
        <v>3600</v>
      </c>
      <c r="I234" s="148"/>
      <c r="J234" s="147">
        <v>3600</v>
      </c>
      <c r="K234" s="147"/>
      <c r="L234" s="146">
        <v>0</v>
      </c>
      <c r="M234" s="146"/>
      <c r="N234" s="144">
        <v>0</v>
      </c>
      <c r="O234" s="144"/>
      <c r="P234" s="144">
        <v>0</v>
      </c>
      <c r="Q234" s="144"/>
      <c r="R234" s="144">
        <v>0</v>
      </c>
      <c r="S234" s="144"/>
      <c r="T234" s="92">
        <v>0</v>
      </c>
    </row>
    <row r="235" spans="2:20" ht="8.25" customHeight="1" x14ac:dyDescent="0.25">
      <c r="B235" s="141" t="s">
        <v>258</v>
      </c>
      <c r="C235" s="141"/>
      <c r="D235" s="143">
        <v>3600</v>
      </c>
      <c r="E235" s="143"/>
      <c r="F235" s="142">
        <v>0</v>
      </c>
      <c r="G235" s="142"/>
      <c r="H235" s="137">
        <v>3600</v>
      </c>
      <c r="I235" s="137"/>
      <c r="J235" s="143">
        <v>3600</v>
      </c>
      <c r="K235" s="143"/>
      <c r="L235" s="142">
        <v>0</v>
      </c>
      <c r="M235" s="142"/>
      <c r="N235" s="138">
        <v>0</v>
      </c>
      <c r="O235" s="138"/>
      <c r="P235" s="138">
        <v>0</v>
      </c>
      <c r="Q235" s="138"/>
      <c r="R235" s="138">
        <v>0</v>
      </c>
      <c r="S235" s="138"/>
      <c r="T235" s="93">
        <v>0</v>
      </c>
    </row>
    <row r="236" spans="2:20" ht="13.5" customHeight="1" x14ac:dyDescent="0.25">
      <c r="B236" s="162" t="s">
        <v>117</v>
      </c>
      <c r="C236" s="164" t="s">
        <v>118</v>
      </c>
      <c r="D236" s="165"/>
      <c r="E236" s="164" t="s">
        <v>119</v>
      </c>
      <c r="F236" s="165"/>
      <c r="G236" s="164" t="s">
        <v>120</v>
      </c>
      <c r="H236" s="165"/>
      <c r="I236" s="168" t="s">
        <v>121</v>
      </c>
      <c r="J236" s="169"/>
      <c r="K236" s="160" t="s">
        <v>122</v>
      </c>
      <c r="L236" s="172"/>
      <c r="M236" s="172"/>
      <c r="N236" s="172"/>
      <c r="O236" s="172"/>
      <c r="P236" s="172"/>
      <c r="Q236" s="172"/>
      <c r="R236" s="172"/>
      <c r="S236" s="172"/>
      <c r="T236" s="161"/>
    </row>
    <row r="237" spans="2:20" ht="18" customHeight="1" x14ac:dyDescent="0.25">
      <c r="B237" s="163"/>
      <c r="C237" s="166"/>
      <c r="D237" s="167"/>
      <c r="E237" s="166"/>
      <c r="F237" s="167"/>
      <c r="G237" s="166"/>
      <c r="H237" s="167"/>
      <c r="I237" s="170"/>
      <c r="J237" s="171"/>
      <c r="K237" s="156" t="s">
        <v>123</v>
      </c>
      <c r="L237" s="157"/>
      <c r="M237" s="173" t="s">
        <v>124</v>
      </c>
      <c r="N237" s="174"/>
      <c r="O237" s="156" t="s">
        <v>125</v>
      </c>
      <c r="P237" s="157"/>
      <c r="Q237" s="158" t="s">
        <v>126</v>
      </c>
      <c r="R237" s="159"/>
      <c r="S237" s="160" t="s">
        <v>127</v>
      </c>
      <c r="T237" s="161"/>
    </row>
    <row r="238" spans="2:20" ht="8.25" customHeight="1" x14ac:dyDescent="0.25">
      <c r="B238" s="139" t="s">
        <v>128</v>
      </c>
      <c r="C238" s="139"/>
      <c r="D238" s="147">
        <v>21400400819</v>
      </c>
      <c r="E238" s="147"/>
      <c r="F238" s="147">
        <v>320126288.27999997</v>
      </c>
      <c r="G238" s="147"/>
      <c r="H238" s="148">
        <v>847530204.27999997</v>
      </c>
      <c r="I238" s="148"/>
      <c r="J238" s="147">
        <v>686693873.94000006</v>
      </c>
      <c r="K238" s="147"/>
      <c r="L238" s="147">
        <v>160836330.34</v>
      </c>
      <c r="M238" s="147"/>
      <c r="N238" s="148">
        <v>154711161.38999999</v>
      </c>
      <c r="O238" s="148"/>
      <c r="P238" s="148">
        <v>71334909.319999993</v>
      </c>
      <c r="Q238" s="148"/>
      <c r="R238" s="148">
        <v>61448008.439999998</v>
      </c>
      <c r="S238" s="148"/>
      <c r="T238" s="87">
        <v>59100143.280000001</v>
      </c>
    </row>
    <row r="239" spans="2:20" ht="23.25" customHeight="1" x14ac:dyDescent="0.25">
      <c r="B239" s="152" t="s">
        <v>259</v>
      </c>
      <c r="C239" s="152"/>
      <c r="D239" s="153">
        <v>0</v>
      </c>
      <c r="E239" s="153"/>
      <c r="F239" s="154">
        <v>282000</v>
      </c>
      <c r="G239" s="154"/>
      <c r="H239" s="155">
        <v>282000</v>
      </c>
      <c r="I239" s="155"/>
      <c r="J239" s="154">
        <v>282000</v>
      </c>
      <c r="K239" s="154"/>
      <c r="L239" s="153">
        <v>0</v>
      </c>
      <c r="M239" s="153"/>
      <c r="N239" s="151">
        <v>0</v>
      </c>
      <c r="O239" s="151"/>
      <c r="P239" s="151">
        <v>0</v>
      </c>
      <c r="Q239" s="151"/>
      <c r="R239" s="151">
        <v>0</v>
      </c>
      <c r="S239" s="151"/>
      <c r="T239" s="94">
        <v>0</v>
      </c>
    </row>
    <row r="240" spans="2:20" ht="12.6" customHeight="1" x14ac:dyDescent="0.25">
      <c r="B240" s="145" t="s">
        <v>180</v>
      </c>
      <c r="C240" s="145"/>
      <c r="D240" s="146">
        <v>0</v>
      </c>
      <c r="E240" s="146"/>
      <c r="F240" s="147">
        <v>282000</v>
      </c>
      <c r="G240" s="147"/>
      <c r="H240" s="148">
        <v>282000</v>
      </c>
      <c r="I240" s="148"/>
      <c r="J240" s="147">
        <v>282000</v>
      </c>
      <c r="K240" s="147"/>
      <c r="L240" s="146">
        <v>0</v>
      </c>
      <c r="M240" s="146"/>
      <c r="N240" s="144">
        <v>0</v>
      </c>
      <c r="O240" s="144"/>
      <c r="P240" s="144">
        <v>0</v>
      </c>
      <c r="Q240" s="144"/>
      <c r="R240" s="144">
        <v>0</v>
      </c>
      <c r="S240" s="144"/>
      <c r="T240" s="92">
        <v>0</v>
      </c>
    </row>
    <row r="241" spans="2:20" ht="22.5" customHeight="1" x14ac:dyDescent="0.25">
      <c r="B241" s="149" t="s">
        <v>254</v>
      </c>
      <c r="C241" s="149"/>
      <c r="D241" s="146">
        <v>0</v>
      </c>
      <c r="E241" s="146"/>
      <c r="F241" s="147">
        <v>282000</v>
      </c>
      <c r="G241" s="147"/>
      <c r="H241" s="148">
        <v>282000</v>
      </c>
      <c r="I241" s="148"/>
      <c r="J241" s="147">
        <v>282000</v>
      </c>
      <c r="K241" s="147"/>
      <c r="L241" s="146">
        <v>0</v>
      </c>
      <c r="M241" s="146"/>
      <c r="N241" s="144">
        <v>0</v>
      </c>
      <c r="O241" s="144"/>
      <c r="P241" s="144">
        <v>0</v>
      </c>
      <c r="Q241" s="144"/>
      <c r="R241" s="144">
        <v>0</v>
      </c>
      <c r="S241" s="144"/>
      <c r="T241" s="92">
        <v>0</v>
      </c>
    </row>
    <row r="242" spans="2:20" ht="9.1999999999999993" customHeight="1" x14ac:dyDescent="0.25">
      <c r="B242" s="145" t="s">
        <v>255</v>
      </c>
      <c r="C242" s="145"/>
      <c r="D242" s="146">
        <v>0</v>
      </c>
      <c r="E242" s="146"/>
      <c r="F242" s="147">
        <v>282000</v>
      </c>
      <c r="G242" s="147"/>
      <c r="H242" s="148">
        <v>282000</v>
      </c>
      <c r="I242" s="148"/>
      <c r="J242" s="147">
        <v>282000</v>
      </c>
      <c r="K242" s="147"/>
      <c r="L242" s="146">
        <v>0</v>
      </c>
      <c r="M242" s="146"/>
      <c r="N242" s="144">
        <v>0</v>
      </c>
      <c r="O242" s="144"/>
      <c r="P242" s="144">
        <v>0</v>
      </c>
      <c r="Q242" s="144"/>
      <c r="R242" s="144">
        <v>0</v>
      </c>
      <c r="S242" s="144"/>
      <c r="T242" s="92">
        <v>0</v>
      </c>
    </row>
    <row r="243" spans="2:20" ht="8.85" customHeight="1" x14ac:dyDescent="0.25">
      <c r="B243" s="141" t="s">
        <v>260</v>
      </c>
      <c r="C243" s="141"/>
      <c r="D243" s="142">
        <v>0</v>
      </c>
      <c r="E243" s="142"/>
      <c r="F243" s="143">
        <v>282000</v>
      </c>
      <c r="G243" s="143"/>
      <c r="H243" s="137">
        <v>282000</v>
      </c>
      <c r="I243" s="137"/>
      <c r="J243" s="143">
        <v>282000</v>
      </c>
      <c r="K243" s="143"/>
      <c r="L243" s="142">
        <v>0</v>
      </c>
      <c r="M243" s="142"/>
      <c r="N243" s="138">
        <v>0</v>
      </c>
      <c r="O243" s="138"/>
      <c r="P243" s="138">
        <v>0</v>
      </c>
      <c r="Q243" s="138"/>
      <c r="R243" s="138">
        <v>0</v>
      </c>
      <c r="S243" s="138"/>
      <c r="T243" s="93">
        <v>0</v>
      </c>
    </row>
    <row r="244" spans="2:20" ht="19.5" customHeight="1" x14ac:dyDescent="0.25">
      <c r="B244" s="149" t="s">
        <v>261</v>
      </c>
      <c r="C244" s="149"/>
      <c r="D244" s="154">
        <v>2128248</v>
      </c>
      <c r="E244" s="154"/>
      <c r="F244" s="154">
        <v>286862</v>
      </c>
      <c r="G244" s="154"/>
      <c r="H244" s="155">
        <v>2415110</v>
      </c>
      <c r="I244" s="155"/>
      <c r="J244" s="154">
        <v>1757614</v>
      </c>
      <c r="K244" s="154"/>
      <c r="L244" s="154">
        <v>657496</v>
      </c>
      <c r="M244" s="154"/>
      <c r="N244" s="155">
        <v>657496</v>
      </c>
      <c r="O244" s="155"/>
      <c r="P244" s="155">
        <v>328748</v>
      </c>
      <c r="Q244" s="155"/>
      <c r="R244" s="155">
        <v>164374</v>
      </c>
      <c r="S244" s="155"/>
      <c r="T244" s="88">
        <v>164374</v>
      </c>
    </row>
    <row r="245" spans="2:20" ht="12.6" customHeight="1" x14ac:dyDescent="0.25">
      <c r="B245" s="145" t="s">
        <v>180</v>
      </c>
      <c r="C245" s="145"/>
      <c r="D245" s="147">
        <v>2128248</v>
      </c>
      <c r="E245" s="147"/>
      <c r="F245" s="147">
        <v>286862</v>
      </c>
      <c r="G245" s="147"/>
      <c r="H245" s="148">
        <v>2415110</v>
      </c>
      <c r="I245" s="148"/>
      <c r="J245" s="147">
        <v>1757614</v>
      </c>
      <c r="K245" s="147"/>
      <c r="L245" s="147">
        <v>657496</v>
      </c>
      <c r="M245" s="147"/>
      <c r="N245" s="148">
        <v>657496</v>
      </c>
      <c r="O245" s="148"/>
      <c r="P245" s="148">
        <v>328748</v>
      </c>
      <c r="Q245" s="148"/>
      <c r="R245" s="148">
        <v>164374</v>
      </c>
      <c r="S245" s="148"/>
      <c r="T245" s="87">
        <v>164374</v>
      </c>
    </row>
    <row r="246" spans="2:20" ht="22.5" customHeight="1" x14ac:dyDescent="0.25">
      <c r="B246" s="149" t="s">
        <v>254</v>
      </c>
      <c r="C246" s="149"/>
      <c r="D246" s="147">
        <v>2128248</v>
      </c>
      <c r="E246" s="147"/>
      <c r="F246" s="147">
        <v>286862</v>
      </c>
      <c r="G246" s="147"/>
      <c r="H246" s="148">
        <v>2415110</v>
      </c>
      <c r="I246" s="148"/>
      <c r="J246" s="147">
        <v>1757614</v>
      </c>
      <c r="K246" s="147"/>
      <c r="L246" s="147">
        <v>657496</v>
      </c>
      <c r="M246" s="147"/>
      <c r="N246" s="148">
        <v>657496</v>
      </c>
      <c r="O246" s="148"/>
      <c r="P246" s="148">
        <v>328748</v>
      </c>
      <c r="Q246" s="148"/>
      <c r="R246" s="148">
        <v>164374</v>
      </c>
      <c r="S246" s="148"/>
      <c r="T246" s="87">
        <v>164374</v>
      </c>
    </row>
    <row r="247" spans="2:20" ht="9.1999999999999993" customHeight="1" x14ac:dyDescent="0.25">
      <c r="B247" s="145" t="s">
        <v>255</v>
      </c>
      <c r="C247" s="145"/>
      <c r="D247" s="147">
        <v>2128248</v>
      </c>
      <c r="E247" s="147"/>
      <c r="F247" s="147">
        <v>286862</v>
      </c>
      <c r="G247" s="147"/>
      <c r="H247" s="148">
        <v>2415110</v>
      </c>
      <c r="I247" s="148"/>
      <c r="J247" s="147">
        <v>1757614</v>
      </c>
      <c r="K247" s="147"/>
      <c r="L247" s="147">
        <v>657496</v>
      </c>
      <c r="M247" s="147"/>
      <c r="N247" s="148">
        <v>657496</v>
      </c>
      <c r="O247" s="148"/>
      <c r="P247" s="148">
        <v>328748</v>
      </c>
      <c r="Q247" s="148"/>
      <c r="R247" s="148">
        <v>164374</v>
      </c>
      <c r="S247" s="148"/>
      <c r="T247" s="87">
        <v>164374</v>
      </c>
    </row>
    <row r="248" spans="2:20" ht="8.4499999999999993" customHeight="1" x14ac:dyDescent="0.25">
      <c r="B248" s="141" t="s">
        <v>262</v>
      </c>
      <c r="C248" s="141"/>
      <c r="D248" s="143">
        <v>2128248</v>
      </c>
      <c r="E248" s="143"/>
      <c r="F248" s="143">
        <v>286862</v>
      </c>
      <c r="G248" s="143"/>
      <c r="H248" s="137">
        <v>2415110</v>
      </c>
      <c r="I248" s="137"/>
      <c r="J248" s="143">
        <v>1757614</v>
      </c>
      <c r="K248" s="143"/>
      <c r="L248" s="143">
        <v>657496</v>
      </c>
      <c r="M248" s="143"/>
      <c r="N248" s="137">
        <v>657496</v>
      </c>
      <c r="O248" s="137"/>
      <c r="P248" s="137">
        <v>328748</v>
      </c>
      <c r="Q248" s="137"/>
      <c r="R248" s="137">
        <v>164374</v>
      </c>
      <c r="S248" s="137"/>
      <c r="T248" s="90">
        <v>164374</v>
      </c>
    </row>
    <row r="249" spans="2:20" ht="11.25" customHeight="1" x14ac:dyDescent="0.25">
      <c r="B249" s="150" t="s">
        <v>263</v>
      </c>
      <c r="C249" s="150"/>
      <c r="D249" s="147">
        <v>980190</v>
      </c>
      <c r="E249" s="147"/>
      <c r="F249" s="146">
        <v>0</v>
      </c>
      <c r="G249" s="146"/>
      <c r="H249" s="148">
        <v>980190</v>
      </c>
      <c r="I249" s="148"/>
      <c r="J249" s="147">
        <v>980190</v>
      </c>
      <c r="K249" s="147"/>
      <c r="L249" s="146">
        <v>0</v>
      </c>
      <c r="M249" s="146"/>
      <c r="N249" s="144">
        <v>0</v>
      </c>
      <c r="O249" s="144"/>
      <c r="P249" s="144">
        <v>0</v>
      </c>
      <c r="Q249" s="144"/>
      <c r="R249" s="144">
        <v>0</v>
      </c>
      <c r="S249" s="144"/>
      <c r="T249" s="92">
        <v>0</v>
      </c>
    </row>
    <row r="250" spans="2:20" ht="12.6" customHeight="1" x14ac:dyDescent="0.25">
      <c r="B250" s="149" t="s">
        <v>180</v>
      </c>
      <c r="C250" s="149"/>
      <c r="D250" s="147">
        <v>980190</v>
      </c>
      <c r="E250" s="147"/>
      <c r="F250" s="146">
        <v>0</v>
      </c>
      <c r="G250" s="146"/>
      <c r="H250" s="148">
        <v>980190</v>
      </c>
      <c r="I250" s="148"/>
      <c r="J250" s="147">
        <v>980190</v>
      </c>
      <c r="K250" s="147"/>
      <c r="L250" s="146">
        <v>0</v>
      </c>
      <c r="M250" s="146"/>
      <c r="N250" s="144">
        <v>0</v>
      </c>
      <c r="O250" s="144"/>
      <c r="P250" s="144">
        <v>0</v>
      </c>
      <c r="Q250" s="144"/>
      <c r="R250" s="144">
        <v>0</v>
      </c>
      <c r="S250" s="144"/>
      <c r="T250" s="92">
        <v>0</v>
      </c>
    </row>
    <row r="251" spans="2:20" ht="22.5" customHeight="1" x14ac:dyDescent="0.25">
      <c r="B251" s="149" t="s">
        <v>254</v>
      </c>
      <c r="C251" s="149"/>
      <c r="D251" s="147">
        <v>980190</v>
      </c>
      <c r="E251" s="147"/>
      <c r="F251" s="146">
        <v>0</v>
      </c>
      <c r="G251" s="146"/>
      <c r="H251" s="148">
        <v>980190</v>
      </c>
      <c r="I251" s="148"/>
      <c r="J251" s="147">
        <v>980190</v>
      </c>
      <c r="K251" s="147"/>
      <c r="L251" s="146">
        <v>0</v>
      </c>
      <c r="M251" s="146"/>
      <c r="N251" s="144">
        <v>0</v>
      </c>
      <c r="O251" s="144"/>
      <c r="P251" s="144">
        <v>0</v>
      </c>
      <c r="Q251" s="144"/>
      <c r="R251" s="144">
        <v>0</v>
      </c>
      <c r="S251" s="144"/>
      <c r="T251" s="92">
        <v>0</v>
      </c>
    </row>
    <row r="252" spans="2:20" ht="9" customHeight="1" x14ac:dyDescent="0.25">
      <c r="B252" s="145" t="s">
        <v>264</v>
      </c>
      <c r="C252" s="145"/>
      <c r="D252" s="147">
        <v>980190</v>
      </c>
      <c r="E252" s="147"/>
      <c r="F252" s="146">
        <v>0</v>
      </c>
      <c r="G252" s="146"/>
      <c r="H252" s="148">
        <v>980190</v>
      </c>
      <c r="I252" s="148"/>
      <c r="J252" s="147">
        <v>980190</v>
      </c>
      <c r="K252" s="147"/>
      <c r="L252" s="146">
        <v>0</v>
      </c>
      <c r="M252" s="146"/>
      <c r="N252" s="144">
        <v>0</v>
      </c>
      <c r="O252" s="144"/>
      <c r="P252" s="144">
        <v>0</v>
      </c>
      <c r="Q252" s="144"/>
      <c r="R252" s="144">
        <v>0</v>
      </c>
      <c r="S252" s="144"/>
      <c r="T252" s="92">
        <v>0</v>
      </c>
    </row>
    <row r="253" spans="2:20" ht="8.4499999999999993" customHeight="1" x14ac:dyDescent="0.25">
      <c r="B253" s="141" t="s">
        <v>265</v>
      </c>
      <c r="C253" s="141"/>
      <c r="D253" s="143">
        <v>980190</v>
      </c>
      <c r="E253" s="143"/>
      <c r="F253" s="142">
        <v>0</v>
      </c>
      <c r="G253" s="142"/>
      <c r="H253" s="137">
        <v>980190</v>
      </c>
      <c r="I253" s="137"/>
      <c r="J253" s="143">
        <v>980190</v>
      </c>
      <c r="K253" s="143"/>
      <c r="L253" s="142">
        <v>0</v>
      </c>
      <c r="M253" s="142"/>
      <c r="N253" s="138">
        <v>0</v>
      </c>
      <c r="O253" s="138"/>
      <c r="P253" s="138">
        <v>0</v>
      </c>
      <c r="Q253" s="138"/>
      <c r="R253" s="138">
        <v>0</v>
      </c>
      <c r="S253" s="138"/>
      <c r="T253" s="93">
        <v>0</v>
      </c>
    </row>
    <row r="254" spans="2:20" ht="11.25" customHeight="1" x14ac:dyDescent="0.25">
      <c r="B254" s="150" t="s">
        <v>266</v>
      </c>
      <c r="C254" s="150"/>
      <c r="D254" s="147">
        <v>5192401</v>
      </c>
      <c r="E254" s="147"/>
      <c r="F254" s="146">
        <v>0</v>
      </c>
      <c r="G254" s="146"/>
      <c r="H254" s="148">
        <v>5192401</v>
      </c>
      <c r="I254" s="148"/>
      <c r="J254" s="147">
        <v>3813567.42</v>
      </c>
      <c r="K254" s="147"/>
      <c r="L254" s="147">
        <v>1378833.58</v>
      </c>
      <c r="M254" s="147"/>
      <c r="N254" s="148">
        <v>392350</v>
      </c>
      <c r="O254" s="148"/>
      <c r="P254" s="144">
        <v>0</v>
      </c>
      <c r="Q254" s="144"/>
      <c r="R254" s="144">
        <v>0</v>
      </c>
      <c r="S254" s="144"/>
      <c r="T254" s="92">
        <v>0</v>
      </c>
    </row>
    <row r="255" spans="2:20" ht="12.6" customHeight="1" x14ac:dyDescent="0.25">
      <c r="B255" s="149" t="s">
        <v>180</v>
      </c>
      <c r="C255" s="149"/>
      <c r="D255" s="147">
        <v>5192401</v>
      </c>
      <c r="E255" s="147"/>
      <c r="F255" s="146">
        <v>0</v>
      </c>
      <c r="G255" s="146"/>
      <c r="H255" s="148">
        <v>5192401</v>
      </c>
      <c r="I255" s="148"/>
      <c r="J255" s="147">
        <v>3813567.42</v>
      </c>
      <c r="K255" s="147"/>
      <c r="L255" s="147">
        <v>1378833.58</v>
      </c>
      <c r="M255" s="147"/>
      <c r="N255" s="148">
        <v>392350</v>
      </c>
      <c r="O255" s="148"/>
      <c r="P255" s="144">
        <v>0</v>
      </c>
      <c r="Q255" s="144"/>
      <c r="R255" s="144">
        <v>0</v>
      </c>
      <c r="S255" s="144"/>
      <c r="T255" s="92">
        <v>0</v>
      </c>
    </row>
    <row r="256" spans="2:20" ht="22.5" customHeight="1" x14ac:dyDescent="0.25">
      <c r="B256" s="149" t="s">
        <v>254</v>
      </c>
      <c r="C256" s="149"/>
      <c r="D256" s="147">
        <v>5192401</v>
      </c>
      <c r="E256" s="147"/>
      <c r="F256" s="146">
        <v>0</v>
      </c>
      <c r="G256" s="146"/>
      <c r="H256" s="148">
        <v>5192401</v>
      </c>
      <c r="I256" s="148"/>
      <c r="J256" s="147">
        <v>3813567.42</v>
      </c>
      <c r="K256" s="147"/>
      <c r="L256" s="147">
        <v>1378833.58</v>
      </c>
      <c r="M256" s="147"/>
      <c r="N256" s="148">
        <v>392350</v>
      </c>
      <c r="O256" s="148"/>
      <c r="P256" s="144">
        <v>0</v>
      </c>
      <c r="Q256" s="144"/>
      <c r="R256" s="144">
        <v>0</v>
      </c>
      <c r="S256" s="144"/>
      <c r="T256" s="92">
        <v>0</v>
      </c>
    </row>
    <row r="257" spans="2:20" ht="9.1999999999999993" customHeight="1" x14ac:dyDescent="0.25">
      <c r="B257" s="145" t="s">
        <v>264</v>
      </c>
      <c r="C257" s="145"/>
      <c r="D257" s="147">
        <v>5192401</v>
      </c>
      <c r="E257" s="147"/>
      <c r="F257" s="146">
        <v>0</v>
      </c>
      <c r="G257" s="146"/>
      <c r="H257" s="148">
        <v>5192401</v>
      </c>
      <c r="I257" s="148"/>
      <c r="J257" s="147">
        <v>3813567.42</v>
      </c>
      <c r="K257" s="147"/>
      <c r="L257" s="147">
        <v>1378833.58</v>
      </c>
      <c r="M257" s="147"/>
      <c r="N257" s="148">
        <v>392350</v>
      </c>
      <c r="O257" s="148"/>
      <c r="P257" s="144">
        <v>0</v>
      </c>
      <c r="Q257" s="144"/>
      <c r="R257" s="144">
        <v>0</v>
      </c>
      <c r="S257" s="144"/>
      <c r="T257" s="92">
        <v>0</v>
      </c>
    </row>
    <row r="258" spans="2:20" ht="8.85" customHeight="1" x14ac:dyDescent="0.25">
      <c r="B258" s="141" t="s">
        <v>267</v>
      </c>
      <c r="C258" s="141"/>
      <c r="D258" s="143">
        <v>5192401</v>
      </c>
      <c r="E258" s="143"/>
      <c r="F258" s="142">
        <v>0</v>
      </c>
      <c r="G258" s="142"/>
      <c r="H258" s="137">
        <v>5192401</v>
      </c>
      <c r="I258" s="137"/>
      <c r="J258" s="143">
        <v>3813567.42</v>
      </c>
      <c r="K258" s="143"/>
      <c r="L258" s="143">
        <v>1378833.58</v>
      </c>
      <c r="M258" s="143"/>
      <c r="N258" s="137">
        <v>392350</v>
      </c>
      <c r="O258" s="137"/>
      <c r="P258" s="138">
        <v>0</v>
      </c>
      <c r="Q258" s="138"/>
      <c r="R258" s="138">
        <v>0</v>
      </c>
      <c r="S258" s="138"/>
      <c r="T258" s="93">
        <v>0</v>
      </c>
    </row>
    <row r="259" spans="2:20" ht="19.5" customHeight="1" x14ac:dyDescent="0.25">
      <c r="B259" s="149" t="s">
        <v>268</v>
      </c>
      <c r="C259" s="149"/>
      <c r="D259" s="154">
        <v>24000</v>
      </c>
      <c r="E259" s="154"/>
      <c r="F259" s="154">
        <v>780884.85</v>
      </c>
      <c r="G259" s="154"/>
      <c r="H259" s="155">
        <v>804884.85</v>
      </c>
      <c r="I259" s="155"/>
      <c r="J259" s="154">
        <v>804884.85</v>
      </c>
      <c r="K259" s="154"/>
      <c r="L259" s="153">
        <v>0</v>
      </c>
      <c r="M259" s="153"/>
      <c r="N259" s="151">
        <v>0</v>
      </c>
      <c r="O259" s="151"/>
      <c r="P259" s="151">
        <v>0</v>
      </c>
      <c r="Q259" s="151"/>
      <c r="R259" s="151">
        <v>0</v>
      </c>
      <c r="S259" s="151"/>
      <c r="T259" s="94">
        <v>0</v>
      </c>
    </row>
    <row r="260" spans="2:20" ht="12.6" customHeight="1" x14ac:dyDescent="0.25">
      <c r="B260" s="149" t="s">
        <v>180</v>
      </c>
      <c r="C260" s="149"/>
      <c r="D260" s="147">
        <v>24000</v>
      </c>
      <c r="E260" s="147"/>
      <c r="F260" s="147">
        <v>780884.85</v>
      </c>
      <c r="G260" s="147"/>
      <c r="H260" s="148">
        <v>804884.85</v>
      </c>
      <c r="I260" s="148"/>
      <c r="J260" s="147">
        <v>804884.85</v>
      </c>
      <c r="K260" s="147"/>
      <c r="L260" s="146">
        <v>0</v>
      </c>
      <c r="M260" s="146"/>
      <c r="N260" s="144">
        <v>0</v>
      </c>
      <c r="O260" s="144"/>
      <c r="P260" s="144">
        <v>0</v>
      </c>
      <c r="Q260" s="144"/>
      <c r="R260" s="144">
        <v>0</v>
      </c>
      <c r="S260" s="144"/>
      <c r="T260" s="92">
        <v>0</v>
      </c>
    </row>
    <row r="261" spans="2:20" ht="22.5" customHeight="1" x14ac:dyDescent="0.25">
      <c r="B261" s="149" t="s">
        <v>254</v>
      </c>
      <c r="C261" s="149"/>
      <c r="D261" s="147">
        <v>24000</v>
      </c>
      <c r="E261" s="147"/>
      <c r="F261" s="147">
        <v>780884.85</v>
      </c>
      <c r="G261" s="147"/>
      <c r="H261" s="148">
        <v>804884.85</v>
      </c>
      <c r="I261" s="148"/>
      <c r="J261" s="147">
        <v>804884.85</v>
      </c>
      <c r="K261" s="147"/>
      <c r="L261" s="146">
        <v>0</v>
      </c>
      <c r="M261" s="146"/>
      <c r="N261" s="144">
        <v>0</v>
      </c>
      <c r="O261" s="144"/>
      <c r="P261" s="144">
        <v>0</v>
      </c>
      <c r="Q261" s="144"/>
      <c r="R261" s="144">
        <v>0</v>
      </c>
      <c r="S261" s="144"/>
      <c r="T261" s="92">
        <v>0</v>
      </c>
    </row>
    <row r="262" spans="2:20" ht="9.1999999999999993" customHeight="1" x14ac:dyDescent="0.25">
      <c r="B262" s="145" t="s">
        <v>264</v>
      </c>
      <c r="C262" s="145"/>
      <c r="D262" s="147">
        <v>24000</v>
      </c>
      <c r="E262" s="147"/>
      <c r="F262" s="147">
        <v>780884.85</v>
      </c>
      <c r="G262" s="147"/>
      <c r="H262" s="148">
        <v>804884.85</v>
      </c>
      <c r="I262" s="148"/>
      <c r="J262" s="147">
        <v>804884.85</v>
      </c>
      <c r="K262" s="147"/>
      <c r="L262" s="146">
        <v>0</v>
      </c>
      <c r="M262" s="146"/>
      <c r="N262" s="144">
        <v>0</v>
      </c>
      <c r="O262" s="144"/>
      <c r="P262" s="144">
        <v>0</v>
      </c>
      <c r="Q262" s="144"/>
      <c r="R262" s="144">
        <v>0</v>
      </c>
      <c r="S262" s="144"/>
      <c r="T262" s="92">
        <v>0</v>
      </c>
    </row>
    <row r="263" spans="2:20" ht="8.85" customHeight="1" x14ac:dyDescent="0.25">
      <c r="B263" s="141" t="s">
        <v>269</v>
      </c>
      <c r="C263" s="141"/>
      <c r="D263" s="143">
        <v>24000</v>
      </c>
      <c r="E263" s="143"/>
      <c r="F263" s="143">
        <v>780884.85</v>
      </c>
      <c r="G263" s="143"/>
      <c r="H263" s="137">
        <v>804884.85</v>
      </c>
      <c r="I263" s="137"/>
      <c r="J263" s="143">
        <v>804884.85</v>
      </c>
      <c r="K263" s="143"/>
      <c r="L263" s="142">
        <v>0</v>
      </c>
      <c r="M263" s="142"/>
      <c r="N263" s="138">
        <v>0</v>
      </c>
      <c r="O263" s="138"/>
      <c r="P263" s="138">
        <v>0</v>
      </c>
      <c r="Q263" s="138"/>
      <c r="R263" s="138">
        <v>0</v>
      </c>
      <c r="S263" s="138"/>
      <c r="T263" s="93">
        <v>0</v>
      </c>
    </row>
    <row r="264" spans="2:20" ht="19.5" customHeight="1" x14ac:dyDescent="0.25">
      <c r="B264" s="176" t="s">
        <v>270</v>
      </c>
      <c r="C264" s="176"/>
      <c r="D264" s="154">
        <v>787812</v>
      </c>
      <c r="E264" s="154"/>
      <c r="F264" s="154">
        <v>1277213.17</v>
      </c>
      <c r="G264" s="154"/>
      <c r="H264" s="155">
        <v>2065025.17</v>
      </c>
      <c r="I264" s="155"/>
      <c r="J264" s="154">
        <v>1619331.5</v>
      </c>
      <c r="K264" s="154"/>
      <c r="L264" s="154">
        <v>445693.67</v>
      </c>
      <c r="M264" s="154"/>
      <c r="N264" s="155">
        <v>445693.67</v>
      </c>
      <c r="O264" s="155"/>
      <c r="P264" s="155">
        <v>142531.38</v>
      </c>
      <c r="Q264" s="155"/>
      <c r="R264" s="155">
        <v>95020.92</v>
      </c>
      <c r="S264" s="155"/>
      <c r="T264" s="88">
        <v>95020.92</v>
      </c>
    </row>
    <row r="265" spans="2:20" ht="12.6" customHeight="1" x14ac:dyDescent="0.25">
      <c r="B265" s="149" t="s">
        <v>180</v>
      </c>
      <c r="C265" s="149"/>
      <c r="D265" s="147">
        <v>787812</v>
      </c>
      <c r="E265" s="147"/>
      <c r="F265" s="147">
        <v>1277213.17</v>
      </c>
      <c r="G265" s="147"/>
      <c r="H265" s="148">
        <v>2065025.17</v>
      </c>
      <c r="I265" s="148"/>
      <c r="J265" s="147">
        <v>1619331.5</v>
      </c>
      <c r="K265" s="147"/>
      <c r="L265" s="147">
        <v>445693.67</v>
      </c>
      <c r="M265" s="147"/>
      <c r="N265" s="148">
        <v>445693.67</v>
      </c>
      <c r="O265" s="148"/>
      <c r="P265" s="148">
        <v>142531.38</v>
      </c>
      <c r="Q265" s="148"/>
      <c r="R265" s="148">
        <v>95020.92</v>
      </c>
      <c r="S265" s="148"/>
      <c r="T265" s="87">
        <v>95020.92</v>
      </c>
    </row>
    <row r="266" spans="2:20" ht="22.5" customHeight="1" x14ac:dyDescent="0.25">
      <c r="B266" s="149" t="s">
        <v>254</v>
      </c>
      <c r="C266" s="149"/>
      <c r="D266" s="147">
        <v>787812</v>
      </c>
      <c r="E266" s="147"/>
      <c r="F266" s="147">
        <v>1277213.17</v>
      </c>
      <c r="G266" s="147"/>
      <c r="H266" s="148">
        <v>2065025.17</v>
      </c>
      <c r="I266" s="148"/>
      <c r="J266" s="147">
        <v>1619331.5</v>
      </c>
      <c r="K266" s="147"/>
      <c r="L266" s="147">
        <v>445693.67</v>
      </c>
      <c r="M266" s="147"/>
      <c r="N266" s="148">
        <v>445693.67</v>
      </c>
      <c r="O266" s="148"/>
      <c r="P266" s="148">
        <v>142531.38</v>
      </c>
      <c r="Q266" s="148"/>
      <c r="R266" s="148">
        <v>95020.92</v>
      </c>
      <c r="S266" s="148"/>
      <c r="T266" s="87">
        <v>95020.92</v>
      </c>
    </row>
    <row r="267" spans="2:20" ht="9" customHeight="1" x14ac:dyDescent="0.25">
      <c r="B267" s="145" t="s">
        <v>264</v>
      </c>
      <c r="C267" s="145"/>
      <c r="D267" s="147">
        <v>787812</v>
      </c>
      <c r="E267" s="147"/>
      <c r="F267" s="147">
        <v>1277213.17</v>
      </c>
      <c r="G267" s="147"/>
      <c r="H267" s="148">
        <v>2065025.17</v>
      </c>
      <c r="I267" s="148"/>
      <c r="J267" s="147">
        <v>1619331.5</v>
      </c>
      <c r="K267" s="147"/>
      <c r="L267" s="147">
        <v>445693.67</v>
      </c>
      <c r="M267" s="147"/>
      <c r="N267" s="148">
        <v>445693.67</v>
      </c>
      <c r="O267" s="148"/>
      <c r="P267" s="148">
        <v>142531.38</v>
      </c>
      <c r="Q267" s="148"/>
      <c r="R267" s="148">
        <v>95020.92</v>
      </c>
      <c r="S267" s="148"/>
      <c r="T267" s="87">
        <v>95020.92</v>
      </c>
    </row>
    <row r="268" spans="2:20" ht="8.4499999999999993" customHeight="1" x14ac:dyDescent="0.25">
      <c r="B268" s="141" t="s">
        <v>271</v>
      </c>
      <c r="C268" s="141"/>
      <c r="D268" s="143">
        <v>787812</v>
      </c>
      <c r="E268" s="143"/>
      <c r="F268" s="143">
        <v>1277213.17</v>
      </c>
      <c r="G268" s="143"/>
      <c r="H268" s="137">
        <v>2065025.17</v>
      </c>
      <c r="I268" s="137"/>
      <c r="J268" s="143">
        <v>1619331.5</v>
      </c>
      <c r="K268" s="143"/>
      <c r="L268" s="143">
        <v>445693.67</v>
      </c>
      <c r="M268" s="143"/>
      <c r="N268" s="137">
        <v>445693.67</v>
      </c>
      <c r="O268" s="137"/>
      <c r="P268" s="137">
        <v>142531.38</v>
      </c>
      <c r="Q268" s="137"/>
      <c r="R268" s="137">
        <v>95020.92</v>
      </c>
      <c r="S268" s="137"/>
      <c r="T268" s="90">
        <v>95020.92</v>
      </c>
    </row>
    <row r="269" spans="2:20" ht="11.25" customHeight="1" x14ac:dyDescent="0.25">
      <c r="B269" s="150" t="s">
        <v>272</v>
      </c>
      <c r="C269" s="150"/>
      <c r="D269" s="147">
        <v>91500</v>
      </c>
      <c r="E269" s="147"/>
      <c r="F269" s="146">
        <v>0</v>
      </c>
      <c r="G269" s="146"/>
      <c r="H269" s="148">
        <v>91500</v>
      </c>
      <c r="I269" s="148"/>
      <c r="J269" s="147">
        <v>91500</v>
      </c>
      <c r="K269" s="147"/>
      <c r="L269" s="146">
        <v>0</v>
      </c>
      <c r="M269" s="146"/>
      <c r="N269" s="144">
        <v>0</v>
      </c>
      <c r="O269" s="144"/>
      <c r="P269" s="144">
        <v>0</v>
      </c>
      <c r="Q269" s="144"/>
      <c r="R269" s="144">
        <v>0</v>
      </c>
      <c r="S269" s="144"/>
      <c r="T269" s="92">
        <v>0</v>
      </c>
    </row>
    <row r="270" spans="2:20" ht="12.6" customHeight="1" x14ac:dyDescent="0.25">
      <c r="B270" s="145" t="s">
        <v>180</v>
      </c>
      <c r="C270" s="145"/>
      <c r="D270" s="147">
        <v>91500</v>
      </c>
      <c r="E270" s="147"/>
      <c r="F270" s="146">
        <v>0</v>
      </c>
      <c r="G270" s="146"/>
      <c r="H270" s="148">
        <v>91500</v>
      </c>
      <c r="I270" s="148"/>
      <c r="J270" s="147">
        <v>91500</v>
      </c>
      <c r="K270" s="147"/>
      <c r="L270" s="146">
        <v>0</v>
      </c>
      <c r="M270" s="146"/>
      <c r="N270" s="144">
        <v>0</v>
      </c>
      <c r="O270" s="144"/>
      <c r="P270" s="144">
        <v>0</v>
      </c>
      <c r="Q270" s="144"/>
      <c r="R270" s="144">
        <v>0</v>
      </c>
      <c r="S270" s="144"/>
      <c r="T270" s="92">
        <v>0</v>
      </c>
    </row>
    <row r="271" spans="2:20" ht="15.75" customHeight="1" x14ac:dyDescent="0.25">
      <c r="B271" s="145" t="s">
        <v>273</v>
      </c>
      <c r="C271" s="145"/>
      <c r="D271" s="147">
        <v>91500</v>
      </c>
      <c r="E271" s="147"/>
      <c r="F271" s="146">
        <v>0</v>
      </c>
      <c r="G271" s="146"/>
      <c r="H271" s="148">
        <v>91500</v>
      </c>
      <c r="I271" s="148"/>
      <c r="J271" s="147">
        <v>91500</v>
      </c>
      <c r="K271" s="147"/>
      <c r="L271" s="146">
        <v>0</v>
      </c>
      <c r="M271" s="146"/>
      <c r="N271" s="144">
        <v>0</v>
      </c>
      <c r="O271" s="144"/>
      <c r="P271" s="144">
        <v>0</v>
      </c>
      <c r="Q271" s="144"/>
      <c r="R271" s="144">
        <v>0</v>
      </c>
      <c r="S271" s="144"/>
      <c r="T271" s="92">
        <v>0</v>
      </c>
    </row>
    <row r="272" spans="2:20" ht="9" customHeight="1" x14ac:dyDescent="0.25">
      <c r="B272" s="145" t="s">
        <v>274</v>
      </c>
      <c r="C272" s="145"/>
      <c r="D272" s="147">
        <v>91500</v>
      </c>
      <c r="E272" s="147"/>
      <c r="F272" s="146">
        <v>0</v>
      </c>
      <c r="G272" s="146"/>
      <c r="H272" s="148">
        <v>91500</v>
      </c>
      <c r="I272" s="148"/>
      <c r="J272" s="147">
        <v>91500</v>
      </c>
      <c r="K272" s="147"/>
      <c r="L272" s="146">
        <v>0</v>
      </c>
      <c r="M272" s="146"/>
      <c r="N272" s="144">
        <v>0</v>
      </c>
      <c r="O272" s="144"/>
      <c r="P272" s="144">
        <v>0</v>
      </c>
      <c r="Q272" s="144"/>
      <c r="R272" s="144">
        <v>0</v>
      </c>
      <c r="S272" s="144"/>
      <c r="T272" s="92">
        <v>0</v>
      </c>
    </row>
    <row r="273" spans="2:20" ht="8.25" customHeight="1" x14ac:dyDescent="0.25">
      <c r="B273" s="141" t="s">
        <v>275</v>
      </c>
      <c r="C273" s="141"/>
      <c r="D273" s="143">
        <v>91500</v>
      </c>
      <c r="E273" s="143"/>
      <c r="F273" s="142">
        <v>0</v>
      </c>
      <c r="G273" s="142"/>
      <c r="H273" s="137">
        <v>91500</v>
      </c>
      <c r="I273" s="137"/>
      <c r="J273" s="143">
        <v>91500</v>
      </c>
      <c r="K273" s="143"/>
      <c r="L273" s="142">
        <v>0</v>
      </c>
      <c r="M273" s="142"/>
      <c r="N273" s="138">
        <v>0</v>
      </c>
      <c r="O273" s="138"/>
      <c r="P273" s="138">
        <v>0</v>
      </c>
      <c r="Q273" s="138"/>
      <c r="R273" s="138">
        <v>0</v>
      </c>
      <c r="S273" s="138"/>
      <c r="T273" s="93">
        <v>0</v>
      </c>
    </row>
    <row r="274" spans="2:20" ht="13.5" customHeight="1" x14ac:dyDescent="0.25">
      <c r="B274" s="162" t="s">
        <v>117</v>
      </c>
      <c r="C274" s="164" t="s">
        <v>118</v>
      </c>
      <c r="D274" s="165"/>
      <c r="E274" s="164" t="s">
        <v>119</v>
      </c>
      <c r="F274" s="165"/>
      <c r="G274" s="164" t="s">
        <v>120</v>
      </c>
      <c r="H274" s="165"/>
      <c r="I274" s="168" t="s">
        <v>121</v>
      </c>
      <c r="J274" s="169"/>
      <c r="K274" s="160" t="s">
        <v>122</v>
      </c>
      <c r="L274" s="172"/>
      <c r="M274" s="172"/>
      <c r="N274" s="172"/>
      <c r="O274" s="172"/>
      <c r="P274" s="172"/>
      <c r="Q274" s="172"/>
      <c r="R274" s="172"/>
      <c r="S274" s="172"/>
      <c r="T274" s="161"/>
    </row>
    <row r="275" spans="2:20" ht="18" customHeight="1" x14ac:dyDescent="0.25">
      <c r="B275" s="163"/>
      <c r="C275" s="166"/>
      <c r="D275" s="167"/>
      <c r="E275" s="166"/>
      <c r="F275" s="167"/>
      <c r="G275" s="166"/>
      <c r="H275" s="167"/>
      <c r="I275" s="170"/>
      <c r="J275" s="171"/>
      <c r="K275" s="156" t="s">
        <v>123</v>
      </c>
      <c r="L275" s="157"/>
      <c r="M275" s="173" t="s">
        <v>124</v>
      </c>
      <c r="N275" s="174"/>
      <c r="O275" s="156" t="s">
        <v>125</v>
      </c>
      <c r="P275" s="157"/>
      <c r="Q275" s="158" t="s">
        <v>126</v>
      </c>
      <c r="R275" s="159"/>
      <c r="S275" s="160" t="s">
        <v>127</v>
      </c>
      <c r="T275" s="161"/>
    </row>
    <row r="276" spans="2:20" ht="8.25" customHeight="1" x14ac:dyDescent="0.25">
      <c r="B276" s="139" t="s">
        <v>128</v>
      </c>
      <c r="C276" s="139"/>
      <c r="D276" s="147">
        <v>21400400819</v>
      </c>
      <c r="E276" s="147"/>
      <c r="F276" s="147">
        <v>320126288.27999997</v>
      </c>
      <c r="G276" s="147"/>
      <c r="H276" s="148">
        <v>847530204.27999997</v>
      </c>
      <c r="I276" s="148"/>
      <c r="J276" s="147">
        <v>686693873.94000006</v>
      </c>
      <c r="K276" s="147"/>
      <c r="L276" s="147">
        <v>160836330.34</v>
      </c>
      <c r="M276" s="147"/>
      <c r="N276" s="148">
        <v>154711161.38999999</v>
      </c>
      <c r="O276" s="148"/>
      <c r="P276" s="148">
        <v>71334909.319999993</v>
      </c>
      <c r="Q276" s="148"/>
      <c r="R276" s="148">
        <v>61448008.439999998</v>
      </c>
      <c r="S276" s="148"/>
      <c r="T276" s="87">
        <v>59100143.280000001</v>
      </c>
    </row>
    <row r="277" spans="2:20" ht="23.25" customHeight="1" x14ac:dyDescent="0.25">
      <c r="B277" s="152" t="s">
        <v>276</v>
      </c>
      <c r="C277" s="152"/>
      <c r="D277" s="154">
        <v>145413</v>
      </c>
      <c r="E277" s="154"/>
      <c r="F277" s="153">
        <v>0</v>
      </c>
      <c r="G277" s="153"/>
      <c r="H277" s="155">
        <v>145413</v>
      </c>
      <c r="I277" s="155"/>
      <c r="J277" s="154">
        <v>128534.35</v>
      </c>
      <c r="K277" s="154"/>
      <c r="L277" s="154">
        <v>16878.650000000001</v>
      </c>
      <c r="M277" s="154"/>
      <c r="N277" s="155">
        <v>16878.650000000001</v>
      </c>
      <c r="O277" s="155"/>
      <c r="P277" s="155">
        <v>16878.650000000001</v>
      </c>
      <c r="Q277" s="155"/>
      <c r="R277" s="155">
        <v>16878.650000000001</v>
      </c>
      <c r="S277" s="155"/>
      <c r="T277" s="88">
        <v>16878.650000000001</v>
      </c>
    </row>
    <row r="278" spans="2:20" ht="12.6" customHeight="1" x14ac:dyDescent="0.25">
      <c r="B278" s="145" t="s">
        <v>180</v>
      </c>
      <c r="C278" s="145"/>
      <c r="D278" s="147">
        <v>145413</v>
      </c>
      <c r="E278" s="147"/>
      <c r="F278" s="146">
        <v>0</v>
      </c>
      <c r="G278" s="146"/>
      <c r="H278" s="148">
        <v>145413</v>
      </c>
      <c r="I278" s="148"/>
      <c r="J278" s="147">
        <v>128534.35</v>
      </c>
      <c r="K278" s="147"/>
      <c r="L278" s="147">
        <v>16878.650000000001</v>
      </c>
      <c r="M278" s="147"/>
      <c r="N278" s="148">
        <v>16878.650000000001</v>
      </c>
      <c r="O278" s="148"/>
      <c r="P278" s="148">
        <v>16878.650000000001</v>
      </c>
      <c r="Q278" s="148"/>
      <c r="R278" s="148">
        <v>16878.650000000001</v>
      </c>
      <c r="S278" s="148"/>
      <c r="T278" s="87">
        <v>16878.650000000001</v>
      </c>
    </row>
    <row r="279" spans="2:20" ht="15.75" customHeight="1" x14ac:dyDescent="0.25">
      <c r="B279" s="145" t="s">
        <v>273</v>
      </c>
      <c r="C279" s="145"/>
      <c r="D279" s="147">
        <v>145413</v>
      </c>
      <c r="E279" s="147"/>
      <c r="F279" s="146">
        <v>0</v>
      </c>
      <c r="G279" s="146"/>
      <c r="H279" s="148">
        <v>145413</v>
      </c>
      <c r="I279" s="148"/>
      <c r="J279" s="147">
        <v>128534.35</v>
      </c>
      <c r="K279" s="147"/>
      <c r="L279" s="147">
        <v>16878.650000000001</v>
      </c>
      <c r="M279" s="147"/>
      <c r="N279" s="148">
        <v>16878.650000000001</v>
      </c>
      <c r="O279" s="148"/>
      <c r="P279" s="148">
        <v>16878.650000000001</v>
      </c>
      <c r="Q279" s="148"/>
      <c r="R279" s="148">
        <v>16878.650000000001</v>
      </c>
      <c r="S279" s="148"/>
      <c r="T279" s="87">
        <v>16878.650000000001</v>
      </c>
    </row>
    <row r="280" spans="2:20" ht="9.1999999999999993" customHeight="1" x14ac:dyDescent="0.25">
      <c r="B280" s="145" t="s">
        <v>277</v>
      </c>
      <c r="C280" s="145"/>
      <c r="D280" s="147">
        <v>145413</v>
      </c>
      <c r="E280" s="147"/>
      <c r="F280" s="146">
        <v>0</v>
      </c>
      <c r="G280" s="146"/>
      <c r="H280" s="148">
        <v>145413</v>
      </c>
      <c r="I280" s="148"/>
      <c r="J280" s="147">
        <v>128534.35</v>
      </c>
      <c r="K280" s="147"/>
      <c r="L280" s="147">
        <v>16878.650000000001</v>
      </c>
      <c r="M280" s="147"/>
      <c r="N280" s="148">
        <v>16878.650000000001</v>
      </c>
      <c r="O280" s="148"/>
      <c r="P280" s="148">
        <v>16878.650000000001</v>
      </c>
      <c r="Q280" s="148"/>
      <c r="R280" s="148">
        <v>16878.650000000001</v>
      </c>
      <c r="S280" s="148"/>
      <c r="T280" s="87">
        <v>16878.650000000001</v>
      </c>
    </row>
    <row r="281" spans="2:20" ht="8.4499999999999993" customHeight="1" x14ac:dyDescent="0.25">
      <c r="B281" s="141" t="s">
        <v>278</v>
      </c>
      <c r="C281" s="141"/>
      <c r="D281" s="143">
        <v>145413</v>
      </c>
      <c r="E281" s="143"/>
      <c r="F281" s="142">
        <v>0</v>
      </c>
      <c r="G281" s="142"/>
      <c r="H281" s="137">
        <v>145413</v>
      </c>
      <c r="I281" s="137"/>
      <c r="J281" s="143">
        <v>128534.35</v>
      </c>
      <c r="K281" s="143"/>
      <c r="L281" s="143">
        <v>16878.650000000001</v>
      </c>
      <c r="M281" s="143"/>
      <c r="N281" s="137">
        <v>16878.650000000001</v>
      </c>
      <c r="O281" s="137"/>
      <c r="P281" s="137">
        <v>16878.650000000001</v>
      </c>
      <c r="Q281" s="137"/>
      <c r="R281" s="137">
        <v>16878.650000000001</v>
      </c>
      <c r="S281" s="137"/>
      <c r="T281" s="90">
        <v>16878.650000000001</v>
      </c>
    </row>
    <row r="282" spans="2:20" ht="11.25" customHeight="1" x14ac:dyDescent="0.25">
      <c r="B282" s="150" t="s">
        <v>279</v>
      </c>
      <c r="C282" s="150"/>
      <c r="D282" s="147">
        <v>297000</v>
      </c>
      <c r="E282" s="147"/>
      <c r="F282" s="146">
        <v>0</v>
      </c>
      <c r="G282" s="146"/>
      <c r="H282" s="148">
        <v>297000</v>
      </c>
      <c r="I282" s="148"/>
      <c r="J282" s="147">
        <v>136116.67000000001</v>
      </c>
      <c r="K282" s="147"/>
      <c r="L282" s="147">
        <v>160883.32999999999</v>
      </c>
      <c r="M282" s="147"/>
      <c r="N282" s="148">
        <v>160883.32999999999</v>
      </c>
      <c r="O282" s="148"/>
      <c r="P282" s="148">
        <v>22983.33</v>
      </c>
      <c r="Q282" s="148"/>
      <c r="R282" s="148">
        <v>22983.33</v>
      </c>
      <c r="S282" s="148"/>
      <c r="T282" s="87">
        <v>22983.33</v>
      </c>
    </row>
    <row r="283" spans="2:20" ht="12.6" customHeight="1" x14ac:dyDescent="0.25">
      <c r="B283" s="145" t="s">
        <v>180</v>
      </c>
      <c r="C283" s="145"/>
      <c r="D283" s="147">
        <v>297000</v>
      </c>
      <c r="E283" s="147"/>
      <c r="F283" s="146">
        <v>0</v>
      </c>
      <c r="G283" s="146"/>
      <c r="H283" s="148">
        <v>297000</v>
      </c>
      <c r="I283" s="148"/>
      <c r="J283" s="147">
        <v>136116.67000000001</v>
      </c>
      <c r="K283" s="147"/>
      <c r="L283" s="147">
        <v>160883.32999999999</v>
      </c>
      <c r="M283" s="147"/>
      <c r="N283" s="148">
        <v>160883.32999999999</v>
      </c>
      <c r="O283" s="148"/>
      <c r="P283" s="148">
        <v>22983.33</v>
      </c>
      <c r="Q283" s="148"/>
      <c r="R283" s="148">
        <v>22983.33</v>
      </c>
      <c r="S283" s="148"/>
      <c r="T283" s="87">
        <v>22983.33</v>
      </c>
    </row>
    <row r="284" spans="2:20" ht="15.75" customHeight="1" x14ac:dyDescent="0.25">
      <c r="B284" s="145" t="s">
        <v>273</v>
      </c>
      <c r="C284" s="145"/>
      <c r="D284" s="147">
        <v>297000</v>
      </c>
      <c r="E284" s="147"/>
      <c r="F284" s="146">
        <v>0</v>
      </c>
      <c r="G284" s="146"/>
      <c r="H284" s="148">
        <v>297000</v>
      </c>
      <c r="I284" s="148"/>
      <c r="J284" s="147">
        <v>136116.67000000001</v>
      </c>
      <c r="K284" s="147"/>
      <c r="L284" s="147">
        <v>160883.32999999999</v>
      </c>
      <c r="M284" s="147"/>
      <c r="N284" s="148">
        <v>160883.32999999999</v>
      </c>
      <c r="O284" s="148"/>
      <c r="P284" s="148">
        <v>22983.33</v>
      </c>
      <c r="Q284" s="148"/>
      <c r="R284" s="148">
        <v>22983.33</v>
      </c>
      <c r="S284" s="148"/>
      <c r="T284" s="87">
        <v>22983.33</v>
      </c>
    </row>
    <row r="285" spans="2:20" ht="9.1999999999999993" customHeight="1" x14ac:dyDescent="0.25">
      <c r="B285" s="145" t="s">
        <v>280</v>
      </c>
      <c r="C285" s="145"/>
      <c r="D285" s="147">
        <v>297000</v>
      </c>
      <c r="E285" s="147"/>
      <c r="F285" s="146">
        <v>0</v>
      </c>
      <c r="G285" s="146"/>
      <c r="H285" s="148">
        <v>297000</v>
      </c>
      <c r="I285" s="148"/>
      <c r="J285" s="147">
        <v>136116.67000000001</v>
      </c>
      <c r="K285" s="147"/>
      <c r="L285" s="147">
        <v>160883.32999999999</v>
      </c>
      <c r="M285" s="147"/>
      <c r="N285" s="148">
        <v>160883.32999999999</v>
      </c>
      <c r="O285" s="148"/>
      <c r="P285" s="148">
        <v>22983.33</v>
      </c>
      <c r="Q285" s="148"/>
      <c r="R285" s="148">
        <v>22983.33</v>
      </c>
      <c r="S285" s="148"/>
      <c r="T285" s="87">
        <v>22983.33</v>
      </c>
    </row>
    <row r="286" spans="2:20" ht="8.4499999999999993" customHeight="1" x14ac:dyDescent="0.25">
      <c r="B286" s="141" t="s">
        <v>281</v>
      </c>
      <c r="C286" s="141"/>
      <c r="D286" s="143">
        <v>297000</v>
      </c>
      <c r="E286" s="143"/>
      <c r="F286" s="142">
        <v>0</v>
      </c>
      <c r="G286" s="142"/>
      <c r="H286" s="137">
        <v>297000</v>
      </c>
      <c r="I286" s="137"/>
      <c r="J286" s="143">
        <v>136116.67000000001</v>
      </c>
      <c r="K286" s="143"/>
      <c r="L286" s="143">
        <v>160883.32999999999</v>
      </c>
      <c r="M286" s="143"/>
      <c r="N286" s="137">
        <v>160883.32999999999</v>
      </c>
      <c r="O286" s="137"/>
      <c r="P286" s="137">
        <v>22983.33</v>
      </c>
      <c r="Q286" s="137"/>
      <c r="R286" s="137">
        <v>22983.33</v>
      </c>
      <c r="S286" s="137"/>
      <c r="T286" s="90">
        <v>22983.33</v>
      </c>
    </row>
    <row r="287" spans="2:20" ht="11.25" customHeight="1" x14ac:dyDescent="0.25">
      <c r="B287" s="150" t="s">
        <v>282</v>
      </c>
      <c r="C287" s="150"/>
      <c r="D287" s="147">
        <v>18000</v>
      </c>
      <c r="E287" s="147"/>
      <c r="F287" s="146">
        <v>0</v>
      </c>
      <c r="G287" s="146"/>
      <c r="H287" s="148">
        <v>18000</v>
      </c>
      <c r="I287" s="148"/>
      <c r="J287" s="147">
        <v>18000</v>
      </c>
      <c r="K287" s="147"/>
      <c r="L287" s="146">
        <v>0</v>
      </c>
      <c r="M287" s="146"/>
      <c r="N287" s="144">
        <v>0</v>
      </c>
      <c r="O287" s="144"/>
      <c r="P287" s="144">
        <v>0</v>
      </c>
      <c r="Q287" s="144"/>
      <c r="R287" s="144">
        <v>0</v>
      </c>
      <c r="S287" s="144"/>
      <c r="T287" s="92">
        <v>0</v>
      </c>
    </row>
    <row r="288" spans="2:20" ht="12.6" customHeight="1" x14ac:dyDescent="0.25">
      <c r="B288" s="145" t="s">
        <v>180</v>
      </c>
      <c r="C288" s="145"/>
      <c r="D288" s="147">
        <v>18000</v>
      </c>
      <c r="E288" s="147"/>
      <c r="F288" s="146">
        <v>0</v>
      </c>
      <c r="G288" s="146"/>
      <c r="H288" s="148">
        <v>18000</v>
      </c>
      <c r="I288" s="148"/>
      <c r="J288" s="147">
        <v>18000</v>
      </c>
      <c r="K288" s="147"/>
      <c r="L288" s="146">
        <v>0</v>
      </c>
      <c r="M288" s="146"/>
      <c r="N288" s="144">
        <v>0</v>
      </c>
      <c r="O288" s="144"/>
      <c r="P288" s="144">
        <v>0</v>
      </c>
      <c r="Q288" s="144"/>
      <c r="R288" s="144">
        <v>0</v>
      </c>
      <c r="S288" s="144"/>
      <c r="T288" s="92">
        <v>0</v>
      </c>
    </row>
    <row r="289" spans="2:20" ht="15.75" customHeight="1" x14ac:dyDescent="0.25">
      <c r="B289" s="145" t="s">
        <v>273</v>
      </c>
      <c r="C289" s="145"/>
      <c r="D289" s="147">
        <v>18000</v>
      </c>
      <c r="E289" s="147"/>
      <c r="F289" s="146">
        <v>0</v>
      </c>
      <c r="G289" s="146"/>
      <c r="H289" s="148">
        <v>18000</v>
      </c>
      <c r="I289" s="148"/>
      <c r="J289" s="147">
        <v>18000</v>
      </c>
      <c r="K289" s="147"/>
      <c r="L289" s="146">
        <v>0</v>
      </c>
      <c r="M289" s="146"/>
      <c r="N289" s="144">
        <v>0</v>
      </c>
      <c r="O289" s="144"/>
      <c r="P289" s="144">
        <v>0</v>
      </c>
      <c r="Q289" s="144"/>
      <c r="R289" s="144">
        <v>0</v>
      </c>
      <c r="S289" s="144"/>
      <c r="T289" s="92">
        <v>0</v>
      </c>
    </row>
    <row r="290" spans="2:20" ht="9" customHeight="1" x14ac:dyDescent="0.25">
      <c r="B290" s="145" t="s">
        <v>280</v>
      </c>
      <c r="C290" s="145"/>
      <c r="D290" s="147">
        <v>18000</v>
      </c>
      <c r="E290" s="147"/>
      <c r="F290" s="146">
        <v>0</v>
      </c>
      <c r="G290" s="146"/>
      <c r="H290" s="148">
        <v>18000</v>
      </c>
      <c r="I290" s="148"/>
      <c r="J290" s="147">
        <v>18000</v>
      </c>
      <c r="K290" s="147"/>
      <c r="L290" s="146">
        <v>0</v>
      </c>
      <c r="M290" s="146"/>
      <c r="N290" s="144">
        <v>0</v>
      </c>
      <c r="O290" s="144"/>
      <c r="P290" s="144">
        <v>0</v>
      </c>
      <c r="Q290" s="144"/>
      <c r="R290" s="144">
        <v>0</v>
      </c>
      <c r="S290" s="144"/>
      <c r="T290" s="92">
        <v>0</v>
      </c>
    </row>
    <row r="291" spans="2:20" ht="8.4499999999999993" customHeight="1" x14ac:dyDescent="0.25">
      <c r="B291" s="141" t="s">
        <v>283</v>
      </c>
      <c r="C291" s="141"/>
      <c r="D291" s="143">
        <v>18000</v>
      </c>
      <c r="E291" s="143"/>
      <c r="F291" s="142">
        <v>0</v>
      </c>
      <c r="G291" s="142"/>
      <c r="H291" s="137">
        <v>18000</v>
      </c>
      <c r="I291" s="137"/>
      <c r="J291" s="143">
        <v>18000</v>
      </c>
      <c r="K291" s="143"/>
      <c r="L291" s="142">
        <v>0</v>
      </c>
      <c r="M291" s="142"/>
      <c r="N291" s="138">
        <v>0</v>
      </c>
      <c r="O291" s="138"/>
      <c r="P291" s="138">
        <v>0</v>
      </c>
      <c r="Q291" s="138"/>
      <c r="R291" s="138">
        <v>0</v>
      </c>
      <c r="S291" s="138"/>
      <c r="T291" s="93">
        <v>0</v>
      </c>
    </row>
    <row r="292" spans="2:20" ht="11.25" customHeight="1" x14ac:dyDescent="0.25">
      <c r="B292" s="150" t="s">
        <v>284</v>
      </c>
      <c r="C292" s="150"/>
      <c r="D292" s="147">
        <v>5200000</v>
      </c>
      <c r="E292" s="147"/>
      <c r="F292" s="146">
        <v>0</v>
      </c>
      <c r="G292" s="146"/>
      <c r="H292" s="148">
        <v>5200000</v>
      </c>
      <c r="I292" s="148"/>
      <c r="J292" s="147">
        <v>332318.03999999998</v>
      </c>
      <c r="K292" s="147"/>
      <c r="L292" s="147">
        <v>4867681.96</v>
      </c>
      <c r="M292" s="147"/>
      <c r="N292" s="148">
        <v>4867681.96</v>
      </c>
      <c r="O292" s="148"/>
      <c r="P292" s="148">
        <v>395851.82</v>
      </c>
      <c r="Q292" s="148"/>
      <c r="R292" s="148">
        <v>395851.82</v>
      </c>
      <c r="S292" s="148"/>
      <c r="T292" s="87">
        <v>395851.82</v>
      </c>
    </row>
    <row r="293" spans="2:20" ht="12.6" customHeight="1" x14ac:dyDescent="0.25">
      <c r="B293" s="145" t="s">
        <v>180</v>
      </c>
      <c r="C293" s="145"/>
      <c r="D293" s="147">
        <v>5200000</v>
      </c>
      <c r="E293" s="147"/>
      <c r="F293" s="146">
        <v>0</v>
      </c>
      <c r="G293" s="146"/>
      <c r="H293" s="148">
        <v>5200000</v>
      </c>
      <c r="I293" s="148"/>
      <c r="J293" s="147">
        <v>332318.03999999998</v>
      </c>
      <c r="K293" s="147"/>
      <c r="L293" s="147">
        <v>4867681.96</v>
      </c>
      <c r="M293" s="147"/>
      <c r="N293" s="148">
        <v>4867681.96</v>
      </c>
      <c r="O293" s="148"/>
      <c r="P293" s="148">
        <v>395851.82</v>
      </c>
      <c r="Q293" s="148"/>
      <c r="R293" s="148">
        <v>395851.82</v>
      </c>
      <c r="S293" s="148"/>
      <c r="T293" s="87">
        <v>395851.82</v>
      </c>
    </row>
    <row r="294" spans="2:20" ht="15.75" customHeight="1" x14ac:dyDescent="0.25">
      <c r="B294" s="145" t="s">
        <v>273</v>
      </c>
      <c r="C294" s="145"/>
      <c r="D294" s="147">
        <v>5200000</v>
      </c>
      <c r="E294" s="147"/>
      <c r="F294" s="146">
        <v>0</v>
      </c>
      <c r="G294" s="146"/>
      <c r="H294" s="148">
        <v>5200000</v>
      </c>
      <c r="I294" s="148"/>
      <c r="J294" s="147">
        <v>332318.03999999998</v>
      </c>
      <c r="K294" s="147"/>
      <c r="L294" s="147">
        <v>4867681.96</v>
      </c>
      <c r="M294" s="147"/>
      <c r="N294" s="148">
        <v>4867681.96</v>
      </c>
      <c r="O294" s="148"/>
      <c r="P294" s="148">
        <v>395851.82</v>
      </c>
      <c r="Q294" s="148"/>
      <c r="R294" s="148">
        <v>395851.82</v>
      </c>
      <c r="S294" s="148"/>
      <c r="T294" s="87">
        <v>395851.82</v>
      </c>
    </row>
    <row r="295" spans="2:20" ht="9" customHeight="1" x14ac:dyDescent="0.25">
      <c r="B295" s="145" t="s">
        <v>280</v>
      </c>
      <c r="C295" s="145"/>
      <c r="D295" s="147">
        <v>5200000</v>
      </c>
      <c r="E295" s="147"/>
      <c r="F295" s="146">
        <v>0</v>
      </c>
      <c r="G295" s="146"/>
      <c r="H295" s="148">
        <v>5200000</v>
      </c>
      <c r="I295" s="148"/>
      <c r="J295" s="147">
        <v>332318.03999999998</v>
      </c>
      <c r="K295" s="147"/>
      <c r="L295" s="147">
        <v>4867681.96</v>
      </c>
      <c r="M295" s="147"/>
      <c r="N295" s="148">
        <v>4867681.96</v>
      </c>
      <c r="O295" s="148"/>
      <c r="P295" s="148">
        <v>395851.82</v>
      </c>
      <c r="Q295" s="148"/>
      <c r="R295" s="148">
        <v>395851.82</v>
      </c>
      <c r="S295" s="148"/>
      <c r="T295" s="87">
        <v>395851.82</v>
      </c>
    </row>
    <row r="296" spans="2:20" ht="8.4499999999999993" customHeight="1" x14ac:dyDescent="0.25">
      <c r="B296" s="141" t="s">
        <v>285</v>
      </c>
      <c r="C296" s="141"/>
      <c r="D296" s="143">
        <v>5200000</v>
      </c>
      <c r="E296" s="143"/>
      <c r="F296" s="142">
        <v>0</v>
      </c>
      <c r="G296" s="142"/>
      <c r="H296" s="137">
        <v>5200000</v>
      </c>
      <c r="I296" s="137"/>
      <c r="J296" s="143">
        <v>332318.03999999998</v>
      </c>
      <c r="K296" s="143"/>
      <c r="L296" s="143">
        <v>4867681.96</v>
      </c>
      <c r="M296" s="143"/>
      <c r="N296" s="137">
        <v>4867681.96</v>
      </c>
      <c r="O296" s="137"/>
      <c r="P296" s="137">
        <v>395851.82</v>
      </c>
      <c r="Q296" s="137"/>
      <c r="R296" s="137">
        <v>395851.82</v>
      </c>
      <c r="S296" s="137"/>
      <c r="T296" s="90">
        <v>395851.82</v>
      </c>
    </row>
    <row r="297" spans="2:20" ht="11.25" customHeight="1" x14ac:dyDescent="0.25">
      <c r="B297" s="150" t="s">
        <v>286</v>
      </c>
      <c r="C297" s="150"/>
      <c r="D297" s="147">
        <v>250000</v>
      </c>
      <c r="E297" s="147"/>
      <c r="F297" s="146">
        <v>0</v>
      </c>
      <c r="G297" s="146"/>
      <c r="H297" s="148">
        <v>250000</v>
      </c>
      <c r="I297" s="148"/>
      <c r="J297" s="147">
        <v>250000</v>
      </c>
      <c r="K297" s="147"/>
      <c r="L297" s="146">
        <v>0</v>
      </c>
      <c r="M297" s="146"/>
      <c r="N297" s="144">
        <v>0</v>
      </c>
      <c r="O297" s="144"/>
      <c r="P297" s="144">
        <v>0</v>
      </c>
      <c r="Q297" s="144"/>
      <c r="R297" s="144">
        <v>0</v>
      </c>
      <c r="S297" s="144"/>
      <c r="T297" s="92">
        <v>0</v>
      </c>
    </row>
    <row r="298" spans="2:20" ht="12.6" customHeight="1" x14ac:dyDescent="0.25">
      <c r="B298" s="149" t="s">
        <v>180</v>
      </c>
      <c r="C298" s="149"/>
      <c r="D298" s="147">
        <v>250000</v>
      </c>
      <c r="E298" s="147"/>
      <c r="F298" s="146">
        <v>0</v>
      </c>
      <c r="G298" s="146"/>
      <c r="H298" s="148">
        <v>250000</v>
      </c>
      <c r="I298" s="148"/>
      <c r="J298" s="147">
        <v>250000</v>
      </c>
      <c r="K298" s="147"/>
      <c r="L298" s="146">
        <v>0</v>
      </c>
      <c r="M298" s="146"/>
      <c r="N298" s="144">
        <v>0</v>
      </c>
      <c r="O298" s="144"/>
      <c r="P298" s="144">
        <v>0</v>
      </c>
      <c r="Q298" s="144"/>
      <c r="R298" s="144">
        <v>0</v>
      </c>
      <c r="S298" s="144"/>
      <c r="T298" s="92">
        <v>0</v>
      </c>
    </row>
    <row r="299" spans="2:20" ht="15.75" customHeight="1" x14ac:dyDescent="0.25">
      <c r="B299" s="145" t="s">
        <v>273</v>
      </c>
      <c r="C299" s="145"/>
      <c r="D299" s="147">
        <v>250000</v>
      </c>
      <c r="E299" s="147"/>
      <c r="F299" s="146">
        <v>0</v>
      </c>
      <c r="G299" s="146"/>
      <c r="H299" s="148">
        <v>250000</v>
      </c>
      <c r="I299" s="148"/>
      <c r="J299" s="147">
        <v>250000</v>
      </c>
      <c r="K299" s="147"/>
      <c r="L299" s="146">
        <v>0</v>
      </c>
      <c r="M299" s="146"/>
      <c r="N299" s="144">
        <v>0</v>
      </c>
      <c r="O299" s="144"/>
      <c r="P299" s="144">
        <v>0</v>
      </c>
      <c r="Q299" s="144"/>
      <c r="R299" s="144">
        <v>0</v>
      </c>
      <c r="S299" s="144"/>
      <c r="T299" s="92">
        <v>0</v>
      </c>
    </row>
    <row r="300" spans="2:20" ht="15.6" customHeight="1" x14ac:dyDescent="0.25">
      <c r="B300" s="145" t="s">
        <v>287</v>
      </c>
      <c r="C300" s="145"/>
      <c r="D300" s="147">
        <v>250000</v>
      </c>
      <c r="E300" s="147"/>
      <c r="F300" s="146">
        <v>0</v>
      </c>
      <c r="G300" s="146"/>
      <c r="H300" s="148">
        <v>250000</v>
      </c>
      <c r="I300" s="148"/>
      <c r="J300" s="147">
        <v>250000</v>
      </c>
      <c r="K300" s="147"/>
      <c r="L300" s="146">
        <v>0</v>
      </c>
      <c r="M300" s="146"/>
      <c r="N300" s="144">
        <v>0</v>
      </c>
      <c r="O300" s="144"/>
      <c r="P300" s="144">
        <v>0</v>
      </c>
      <c r="Q300" s="144"/>
      <c r="R300" s="144">
        <v>0</v>
      </c>
      <c r="S300" s="144"/>
      <c r="T300" s="92">
        <v>0</v>
      </c>
    </row>
    <row r="301" spans="2:20" ht="8.25" customHeight="1" x14ac:dyDescent="0.25">
      <c r="B301" s="141" t="s">
        <v>288</v>
      </c>
      <c r="C301" s="141"/>
      <c r="D301" s="143">
        <v>250000</v>
      </c>
      <c r="E301" s="143"/>
      <c r="F301" s="142">
        <v>0</v>
      </c>
      <c r="G301" s="142"/>
      <c r="H301" s="137">
        <v>250000</v>
      </c>
      <c r="I301" s="137"/>
      <c r="J301" s="143">
        <v>250000</v>
      </c>
      <c r="K301" s="143"/>
      <c r="L301" s="142">
        <v>0</v>
      </c>
      <c r="M301" s="142"/>
      <c r="N301" s="138">
        <v>0</v>
      </c>
      <c r="O301" s="138"/>
      <c r="P301" s="138">
        <v>0</v>
      </c>
      <c r="Q301" s="138"/>
      <c r="R301" s="138">
        <v>0</v>
      </c>
      <c r="S301" s="138"/>
      <c r="T301" s="93">
        <v>0</v>
      </c>
    </row>
    <row r="302" spans="2:20" ht="11.25" customHeight="1" x14ac:dyDescent="0.25">
      <c r="B302" s="150" t="s">
        <v>289</v>
      </c>
      <c r="C302" s="150"/>
      <c r="D302" s="147">
        <v>50000</v>
      </c>
      <c r="E302" s="147"/>
      <c r="F302" s="146">
        <v>0</v>
      </c>
      <c r="G302" s="146"/>
      <c r="H302" s="148">
        <v>50000</v>
      </c>
      <c r="I302" s="148"/>
      <c r="J302" s="147">
        <v>50000</v>
      </c>
      <c r="K302" s="147"/>
      <c r="L302" s="146">
        <v>0</v>
      </c>
      <c r="M302" s="146"/>
      <c r="N302" s="144">
        <v>0</v>
      </c>
      <c r="O302" s="144"/>
      <c r="P302" s="144">
        <v>0</v>
      </c>
      <c r="Q302" s="144"/>
      <c r="R302" s="144">
        <v>0</v>
      </c>
      <c r="S302" s="144"/>
      <c r="T302" s="92">
        <v>0</v>
      </c>
    </row>
    <row r="303" spans="2:20" ht="12.6" customHeight="1" x14ac:dyDescent="0.25">
      <c r="B303" s="149" t="s">
        <v>180</v>
      </c>
      <c r="C303" s="149"/>
      <c r="D303" s="147">
        <v>50000</v>
      </c>
      <c r="E303" s="147"/>
      <c r="F303" s="146">
        <v>0</v>
      </c>
      <c r="G303" s="146"/>
      <c r="H303" s="148">
        <v>50000</v>
      </c>
      <c r="I303" s="148"/>
      <c r="J303" s="147">
        <v>50000</v>
      </c>
      <c r="K303" s="147"/>
      <c r="L303" s="146">
        <v>0</v>
      </c>
      <c r="M303" s="146"/>
      <c r="N303" s="144">
        <v>0</v>
      </c>
      <c r="O303" s="144"/>
      <c r="P303" s="144">
        <v>0</v>
      </c>
      <c r="Q303" s="144"/>
      <c r="R303" s="144">
        <v>0</v>
      </c>
      <c r="S303" s="144"/>
      <c r="T303" s="92">
        <v>0</v>
      </c>
    </row>
    <row r="304" spans="2:20" ht="15.75" customHeight="1" x14ac:dyDescent="0.25">
      <c r="B304" s="145" t="s">
        <v>273</v>
      </c>
      <c r="C304" s="145"/>
      <c r="D304" s="147">
        <v>50000</v>
      </c>
      <c r="E304" s="147"/>
      <c r="F304" s="146">
        <v>0</v>
      </c>
      <c r="G304" s="146"/>
      <c r="H304" s="148">
        <v>50000</v>
      </c>
      <c r="I304" s="148"/>
      <c r="J304" s="147">
        <v>50000</v>
      </c>
      <c r="K304" s="147"/>
      <c r="L304" s="146">
        <v>0</v>
      </c>
      <c r="M304" s="146"/>
      <c r="N304" s="144">
        <v>0</v>
      </c>
      <c r="O304" s="144"/>
      <c r="P304" s="144">
        <v>0</v>
      </c>
      <c r="Q304" s="144"/>
      <c r="R304" s="144">
        <v>0</v>
      </c>
      <c r="S304" s="144"/>
      <c r="T304" s="92">
        <v>0</v>
      </c>
    </row>
    <row r="305" spans="2:20" ht="15.6" customHeight="1" x14ac:dyDescent="0.25">
      <c r="B305" s="145" t="s">
        <v>287</v>
      </c>
      <c r="C305" s="145"/>
      <c r="D305" s="147">
        <v>50000</v>
      </c>
      <c r="E305" s="147"/>
      <c r="F305" s="146">
        <v>0</v>
      </c>
      <c r="G305" s="146"/>
      <c r="H305" s="148">
        <v>50000</v>
      </c>
      <c r="I305" s="148"/>
      <c r="J305" s="147">
        <v>50000</v>
      </c>
      <c r="K305" s="147"/>
      <c r="L305" s="146">
        <v>0</v>
      </c>
      <c r="M305" s="146"/>
      <c r="N305" s="144">
        <v>0</v>
      </c>
      <c r="O305" s="144"/>
      <c r="P305" s="144">
        <v>0</v>
      </c>
      <c r="Q305" s="144"/>
      <c r="R305" s="144">
        <v>0</v>
      </c>
      <c r="S305" s="144"/>
      <c r="T305" s="92">
        <v>0</v>
      </c>
    </row>
    <row r="306" spans="2:20" ht="8.25" customHeight="1" x14ac:dyDescent="0.25">
      <c r="B306" s="141" t="s">
        <v>290</v>
      </c>
      <c r="C306" s="141"/>
      <c r="D306" s="143">
        <v>50000</v>
      </c>
      <c r="E306" s="143"/>
      <c r="F306" s="142">
        <v>0</v>
      </c>
      <c r="G306" s="142"/>
      <c r="H306" s="137">
        <v>50000</v>
      </c>
      <c r="I306" s="137"/>
      <c r="J306" s="143">
        <v>50000</v>
      </c>
      <c r="K306" s="143"/>
      <c r="L306" s="142">
        <v>0</v>
      </c>
      <c r="M306" s="142"/>
      <c r="N306" s="138">
        <v>0</v>
      </c>
      <c r="O306" s="138"/>
      <c r="P306" s="138">
        <v>0</v>
      </c>
      <c r="Q306" s="138"/>
      <c r="R306" s="138">
        <v>0</v>
      </c>
      <c r="S306" s="138"/>
      <c r="T306" s="93">
        <v>0</v>
      </c>
    </row>
    <row r="307" spans="2:20" ht="11.25" customHeight="1" x14ac:dyDescent="0.25">
      <c r="B307" s="150" t="s">
        <v>291</v>
      </c>
      <c r="C307" s="150"/>
      <c r="D307" s="147">
        <v>1980000</v>
      </c>
      <c r="E307" s="147"/>
      <c r="F307" s="146">
        <v>0</v>
      </c>
      <c r="G307" s="146"/>
      <c r="H307" s="148">
        <v>1980000</v>
      </c>
      <c r="I307" s="148"/>
      <c r="J307" s="147">
        <v>741422</v>
      </c>
      <c r="K307" s="147"/>
      <c r="L307" s="147">
        <v>1238578</v>
      </c>
      <c r="M307" s="147"/>
      <c r="N307" s="148">
        <v>1238578</v>
      </c>
      <c r="O307" s="148"/>
      <c r="P307" s="148">
        <v>512078</v>
      </c>
      <c r="Q307" s="148"/>
      <c r="R307" s="148">
        <v>236000</v>
      </c>
      <c r="S307" s="148"/>
      <c r="T307" s="87">
        <v>236000</v>
      </c>
    </row>
    <row r="308" spans="2:20" ht="12.6" customHeight="1" x14ac:dyDescent="0.25">
      <c r="B308" s="149" t="s">
        <v>180</v>
      </c>
      <c r="C308" s="149"/>
      <c r="D308" s="147">
        <v>1980000</v>
      </c>
      <c r="E308" s="147"/>
      <c r="F308" s="146">
        <v>0</v>
      </c>
      <c r="G308" s="146"/>
      <c r="H308" s="148">
        <v>1980000</v>
      </c>
      <c r="I308" s="148"/>
      <c r="J308" s="147">
        <v>741422</v>
      </c>
      <c r="K308" s="147"/>
      <c r="L308" s="147">
        <v>1238578</v>
      </c>
      <c r="M308" s="147"/>
      <c r="N308" s="148">
        <v>1238578</v>
      </c>
      <c r="O308" s="148"/>
      <c r="P308" s="148">
        <v>512078</v>
      </c>
      <c r="Q308" s="148"/>
      <c r="R308" s="148">
        <v>236000</v>
      </c>
      <c r="S308" s="148"/>
      <c r="T308" s="87">
        <v>236000</v>
      </c>
    </row>
    <row r="309" spans="2:20" ht="15.75" customHeight="1" x14ac:dyDescent="0.25">
      <c r="B309" s="145" t="s">
        <v>273</v>
      </c>
      <c r="C309" s="145"/>
      <c r="D309" s="147">
        <v>1980000</v>
      </c>
      <c r="E309" s="147"/>
      <c r="F309" s="146">
        <v>0</v>
      </c>
      <c r="G309" s="146"/>
      <c r="H309" s="148">
        <v>1980000</v>
      </c>
      <c r="I309" s="148"/>
      <c r="J309" s="147">
        <v>741422</v>
      </c>
      <c r="K309" s="147"/>
      <c r="L309" s="147">
        <v>1238578</v>
      </c>
      <c r="M309" s="147"/>
      <c r="N309" s="148">
        <v>1238578</v>
      </c>
      <c r="O309" s="148"/>
      <c r="P309" s="148">
        <v>512078</v>
      </c>
      <c r="Q309" s="148"/>
      <c r="R309" s="148">
        <v>236000</v>
      </c>
      <c r="S309" s="148"/>
      <c r="T309" s="87">
        <v>236000</v>
      </c>
    </row>
    <row r="310" spans="2:20" ht="9.1999999999999993" customHeight="1" x14ac:dyDescent="0.25">
      <c r="B310" s="145" t="s">
        <v>292</v>
      </c>
      <c r="C310" s="145"/>
      <c r="D310" s="147">
        <v>1980000</v>
      </c>
      <c r="E310" s="147"/>
      <c r="F310" s="146">
        <v>0</v>
      </c>
      <c r="G310" s="146"/>
      <c r="H310" s="148">
        <v>1980000</v>
      </c>
      <c r="I310" s="148"/>
      <c r="J310" s="147">
        <v>741422</v>
      </c>
      <c r="K310" s="147"/>
      <c r="L310" s="147">
        <v>1238578</v>
      </c>
      <c r="M310" s="147"/>
      <c r="N310" s="148">
        <v>1238578</v>
      </c>
      <c r="O310" s="148"/>
      <c r="P310" s="148">
        <v>512078</v>
      </c>
      <c r="Q310" s="148"/>
      <c r="R310" s="148">
        <v>236000</v>
      </c>
      <c r="S310" s="148"/>
      <c r="T310" s="87">
        <v>236000</v>
      </c>
    </row>
    <row r="311" spans="2:20" ht="8.4499999999999993" customHeight="1" x14ac:dyDescent="0.25">
      <c r="B311" s="141" t="s">
        <v>293</v>
      </c>
      <c r="C311" s="141"/>
      <c r="D311" s="143">
        <v>1980000</v>
      </c>
      <c r="E311" s="143"/>
      <c r="F311" s="142">
        <v>0</v>
      </c>
      <c r="G311" s="142"/>
      <c r="H311" s="137">
        <v>1980000</v>
      </c>
      <c r="I311" s="137"/>
      <c r="J311" s="143">
        <v>741422</v>
      </c>
      <c r="K311" s="143"/>
      <c r="L311" s="143">
        <v>1238578</v>
      </c>
      <c r="M311" s="143"/>
      <c r="N311" s="137">
        <v>1238578</v>
      </c>
      <c r="O311" s="137"/>
      <c r="P311" s="137">
        <v>512078</v>
      </c>
      <c r="Q311" s="137"/>
      <c r="R311" s="137">
        <v>236000</v>
      </c>
      <c r="S311" s="137"/>
      <c r="T311" s="90">
        <v>236000</v>
      </c>
    </row>
    <row r="312" spans="2:20" ht="11.25" customHeight="1" x14ac:dyDescent="0.25">
      <c r="B312" s="150" t="s">
        <v>294</v>
      </c>
      <c r="C312" s="150"/>
      <c r="D312" s="146">
        <v>0</v>
      </c>
      <c r="E312" s="146"/>
      <c r="F312" s="147">
        <v>9071448</v>
      </c>
      <c r="G312" s="147"/>
      <c r="H312" s="148">
        <v>9071448</v>
      </c>
      <c r="I312" s="148"/>
      <c r="J312" s="147">
        <v>7559540</v>
      </c>
      <c r="K312" s="147"/>
      <c r="L312" s="147">
        <v>1511908</v>
      </c>
      <c r="M312" s="147"/>
      <c r="N312" s="148">
        <v>1511908</v>
      </c>
      <c r="O312" s="148"/>
      <c r="P312" s="148">
        <v>991908</v>
      </c>
      <c r="Q312" s="148"/>
      <c r="R312" s="144">
        <v>0</v>
      </c>
      <c r="S312" s="144"/>
      <c r="T312" s="92">
        <v>0</v>
      </c>
    </row>
    <row r="313" spans="2:20" ht="12.6" customHeight="1" x14ac:dyDescent="0.25">
      <c r="B313" s="149" t="s">
        <v>180</v>
      </c>
      <c r="C313" s="149"/>
      <c r="D313" s="146">
        <v>0</v>
      </c>
      <c r="E313" s="146"/>
      <c r="F313" s="147">
        <v>9071448</v>
      </c>
      <c r="G313" s="147"/>
      <c r="H313" s="148">
        <v>9071448</v>
      </c>
      <c r="I313" s="148"/>
      <c r="J313" s="147">
        <v>7559540</v>
      </c>
      <c r="K313" s="147"/>
      <c r="L313" s="147">
        <v>1511908</v>
      </c>
      <c r="M313" s="147"/>
      <c r="N313" s="148">
        <v>1511908</v>
      </c>
      <c r="O313" s="148"/>
      <c r="P313" s="148">
        <v>991908</v>
      </c>
      <c r="Q313" s="148"/>
      <c r="R313" s="144">
        <v>0</v>
      </c>
      <c r="S313" s="144"/>
      <c r="T313" s="92">
        <v>0</v>
      </c>
    </row>
    <row r="314" spans="2:20" ht="15.75" customHeight="1" x14ac:dyDescent="0.25">
      <c r="B314" s="145" t="s">
        <v>273</v>
      </c>
      <c r="C314" s="145"/>
      <c r="D314" s="146">
        <v>0</v>
      </c>
      <c r="E314" s="146"/>
      <c r="F314" s="147">
        <v>9071448</v>
      </c>
      <c r="G314" s="147"/>
      <c r="H314" s="148">
        <v>9071448</v>
      </c>
      <c r="I314" s="148"/>
      <c r="J314" s="147">
        <v>7559540</v>
      </c>
      <c r="K314" s="147"/>
      <c r="L314" s="147">
        <v>1511908</v>
      </c>
      <c r="M314" s="147"/>
      <c r="N314" s="148">
        <v>1511908</v>
      </c>
      <c r="O314" s="148"/>
      <c r="P314" s="148">
        <v>991908</v>
      </c>
      <c r="Q314" s="148"/>
      <c r="R314" s="144">
        <v>0</v>
      </c>
      <c r="S314" s="144"/>
      <c r="T314" s="92">
        <v>0</v>
      </c>
    </row>
    <row r="315" spans="2:20" ht="9.1999999999999993" customHeight="1" x14ac:dyDescent="0.25">
      <c r="B315" s="145" t="s">
        <v>292</v>
      </c>
      <c r="C315" s="145"/>
      <c r="D315" s="146">
        <v>0</v>
      </c>
      <c r="E315" s="146"/>
      <c r="F315" s="147">
        <v>9071448</v>
      </c>
      <c r="G315" s="147"/>
      <c r="H315" s="148">
        <v>9071448</v>
      </c>
      <c r="I315" s="148"/>
      <c r="J315" s="147">
        <v>7559540</v>
      </c>
      <c r="K315" s="147"/>
      <c r="L315" s="147">
        <v>1511908</v>
      </c>
      <c r="M315" s="147"/>
      <c r="N315" s="148">
        <v>1511908</v>
      </c>
      <c r="O315" s="148"/>
      <c r="P315" s="148">
        <v>991908</v>
      </c>
      <c r="Q315" s="148"/>
      <c r="R315" s="144">
        <v>0</v>
      </c>
      <c r="S315" s="144"/>
      <c r="T315" s="92">
        <v>0</v>
      </c>
    </row>
    <row r="316" spans="2:20" ht="8.25" customHeight="1" x14ac:dyDescent="0.25">
      <c r="B316" s="141" t="s">
        <v>295</v>
      </c>
      <c r="C316" s="141"/>
      <c r="D316" s="142">
        <v>0</v>
      </c>
      <c r="E316" s="142"/>
      <c r="F316" s="143">
        <v>9071448</v>
      </c>
      <c r="G316" s="143"/>
      <c r="H316" s="137">
        <v>9071448</v>
      </c>
      <c r="I316" s="137"/>
      <c r="J316" s="143">
        <v>7559540</v>
      </c>
      <c r="K316" s="143"/>
      <c r="L316" s="143">
        <v>1511908</v>
      </c>
      <c r="M316" s="143"/>
      <c r="N316" s="137">
        <v>1511908</v>
      </c>
      <c r="O316" s="137"/>
      <c r="P316" s="137">
        <v>991908</v>
      </c>
      <c r="Q316" s="137"/>
      <c r="R316" s="138">
        <v>0</v>
      </c>
      <c r="S316" s="138"/>
      <c r="T316" s="93">
        <v>0</v>
      </c>
    </row>
    <row r="317" spans="2:20" ht="13.5" customHeight="1" x14ac:dyDescent="0.25">
      <c r="B317" s="162" t="s">
        <v>117</v>
      </c>
      <c r="C317" s="164" t="s">
        <v>118</v>
      </c>
      <c r="D317" s="165"/>
      <c r="E317" s="164" t="s">
        <v>119</v>
      </c>
      <c r="F317" s="165"/>
      <c r="G317" s="164" t="s">
        <v>120</v>
      </c>
      <c r="H317" s="165"/>
      <c r="I317" s="168" t="s">
        <v>121</v>
      </c>
      <c r="J317" s="169"/>
      <c r="K317" s="160" t="s">
        <v>122</v>
      </c>
      <c r="L317" s="172"/>
      <c r="M317" s="172"/>
      <c r="N317" s="172"/>
      <c r="O317" s="172"/>
      <c r="P317" s="172"/>
      <c r="Q317" s="172"/>
      <c r="R317" s="172"/>
      <c r="S317" s="172"/>
      <c r="T317" s="161"/>
    </row>
    <row r="318" spans="2:20" ht="18" customHeight="1" x14ac:dyDescent="0.25">
      <c r="B318" s="163"/>
      <c r="C318" s="166"/>
      <c r="D318" s="167"/>
      <c r="E318" s="166"/>
      <c r="F318" s="167"/>
      <c r="G318" s="166"/>
      <c r="H318" s="167"/>
      <c r="I318" s="170"/>
      <c r="J318" s="171"/>
      <c r="K318" s="156" t="s">
        <v>123</v>
      </c>
      <c r="L318" s="157"/>
      <c r="M318" s="173" t="s">
        <v>124</v>
      </c>
      <c r="N318" s="174"/>
      <c r="O318" s="156" t="s">
        <v>125</v>
      </c>
      <c r="P318" s="157"/>
      <c r="Q318" s="158" t="s">
        <v>126</v>
      </c>
      <c r="R318" s="159"/>
      <c r="S318" s="160" t="s">
        <v>127</v>
      </c>
      <c r="T318" s="161"/>
    </row>
    <row r="319" spans="2:20" ht="8.25" customHeight="1" x14ac:dyDescent="0.25">
      <c r="B319" s="139" t="s">
        <v>128</v>
      </c>
      <c r="C319" s="139"/>
      <c r="D319" s="147">
        <v>21400400819</v>
      </c>
      <c r="E319" s="147"/>
      <c r="F319" s="147">
        <v>320126288.27999997</v>
      </c>
      <c r="G319" s="147"/>
      <c r="H319" s="148">
        <v>847530204.27999997</v>
      </c>
      <c r="I319" s="148"/>
      <c r="J319" s="147">
        <v>686693873.94000006</v>
      </c>
      <c r="K319" s="147"/>
      <c r="L319" s="147">
        <v>160836330.34</v>
      </c>
      <c r="M319" s="147"/>
      <c r="N319" s="148">
        <v>154711161.38999999</v>
      </c>
      <c r="O319" s="148"/>
      <c r="P319" s="148">
        <v>71334909.319999993</v>
      </c>
      <c r="Q319" s="148"/>
      <c r="R319" s="148">
        <v>61448008.439999998</v>
      </c>
      <c r="S319" s="148"/>
      <c r="T319" s="87">
        <v>59100143.280000001</v>
      </c>
    </row>
    <row r="320" spans="2:20" ht="23.25" customHeight="1" x14ac:dyDescent="0.25">
      <c r="B320" s="152" t="s">
        <v>296</v>
      </c>
      <c r="C320" s="152"/>
      <c r="D320" s="154">
        <v>1500000</v>
      </c>
      <c r="E320" s="154"/>
      <c r="F320" s="154">
        <v>1246900</v>
      </c>
      <c r="G320" s="154"/>
      <c r="H320" s="155">
        <v>2746900</v>
      </c>
      <c r="I320" s="155"/>
      <c r="J320" s="154">
        <v>2621950</v>
      </c>
      <c r="K320" s="154"/>
      <c r="L320" s="154">
        <v>124950</v>
      </c>
      <c r="M320" s="154"/>
      <c r="N320" s="155">
        <v>124950</v>
      </c>
      <c r="O320" s="155"/>
      <c r="P320" s="151">
        <v>0</v>
      </c>
      <c r="Q320" s="151"/>
      <c r="R320" s="151">
        <v>0</v>
      </c>
      <c r="S320" s="151"/>
      <c r="T320" s="94">
        <v>0</v>
      </c>
    </row>
    <row r="321" spans="2:20" ht="12.6" customHeight="1" x14ac:dyDescent="0.25">
      <c r="B321" s="145" t="s">
        <v>180</v>
      </c>
      <c r="C321" s="145"/>
      <c r="D321" s="147">
        <v>1500000</v>
      </c>
      <c r="E321" s="147"/>
      <c r="F321" s="147">
        <v>1246900</v>
      </c>
      <c r="G321" s="147"/>
      <c r="H321" s="148">
        <v>2746900</v>
      </c>
      <c r="I321" s="148"/>
      <c r="J321" s="147">
        <v>2621950</v>
      </c>
      <c r="K321" s="147"/>
      <c r="L321" s="147">
        <v>124950</v>
      </c>
      <c r="M321" s="147"/>
      <c r="N321" s="148">
        <v>124950</v>
      </c>
      <c r="O321" s="148"/>
      <c r="P321" s="144">
        <v>0</v>
      </c>
      <c r="Q321" s="144"/>
      <c r="R321" s="144">
        <v>0</v>
      </c>
      <c r="S321" s="144"/>
      <c r="T321" s="92">
        <v>0</v>
      </c>
    </row>
    <row r="322" spans="2:20" ht="15.75" customHeight="1" x14ac:dyDescent="0.25">
      <c r="B322" s="145" t="s">
        <v>273</v>
      </c>
      <c r="C322" s="145"/>
      <c r="D322" s="147">
        <v>1500000</v>
      </c>
      <c r="E322" s="147"/>
      <c r="F322" s="147">
        <v>1246900</v>
      </c>
      <c r="G322" s="147"/>
      <c r="H322" s="148">
        <v>2746900</v>
      </c>
      <c r="I322" s="148"/>
      <c r="J322" s="147">
        <v>2621950</v>
      </c>
      <c r="K322" s="147"/>
      <c r="L322" s="147">
        <v>124950</v>
      </c>
      <c r="M322" s="147"/>
      <c r="N322" s="148">
        <v>124950</v>
      </c>
      <c r="O322" s="148"/>
      <c r="P322" s="144">
        <v>0</v>
      </c>
      <c r="Q322" s="144"/>
      <c r="R322" s="144">
        <v>0</v>
      </c>
      <c r="S322" s="144"/>
      <c r="T322" s="92">
        <v>0</v>
      </c>
    </row>
    <row r="323" spans="2:20" ht="9.1999999999999993" customHeight="1" x14ac:dyDescent="0.25">
      <c r="B323" s="145" t="s">
        <v>292</v>
      </c>
      <c r="C323" s="145"/>
      <c r="D323" s="147">
        <v>1500000</v>
      </c>
      <c r="E323" s="147"/>
      <c r="F323" s="147">
        <v>1246900</v>
      </c>
      <c r="G323" s="147"/>
      <c r="H323" s="148">
        <v>2746900</v>
      </c>
      <c r="I323" s="148"/>
      <c r="J323" s="147">
        <v>2621950</v>
      </c>
      <c r="K323" s="147"/>
      <c r="L323" s="147">
        <v>124950</v>
      </c>
      <c r="M323" s="147"/>
      <c r="N323" s="148">
        <v>124950</v>
      </c>
      <c r="O323" s="148"/>
      <c r="P323" s="144">
        <v>0</v>
      </c>
      <c r="Q323" s="144"/>
      <c r="R323" s="144">
        <v>0</v>
      </c>
      <c r="S323" s="144"/>
      <c r="T323" s="92">
        <v>0</v>
      </c>
    </row>
    <row r="324" spans="2:20" ht="8.4499999999999993" customHeight="1" x14ac:dyDescent="0.25">
      <c r="B324" s="141" t="s">
        <v>297</v>
      </c>
      <c r="C324" s="141"/>
      <c r="D324" s="143">
        <v>1500000</v>
      </c>
      <c r="E324" s="143"/>
      <c r="F324" s="143">
        <v>1246900</v>
      </c>
      <c r="G324" s="143"/>
      <c r="H324" s="137">
        <v>2746900</v>
      </c>
      <c r="I324" s="137"/>
      <c r="J324" s="143">
        <v>2621950</v>
      </c>
      <c r="K324" s="143"/>
      <c r="L324" s="143">
        <v>124950</v>
      </c>
      <c r="M324" s="143"/>
      <c r="N324" s="137">
        <v>124950</v>
      </c>
      <c r="O324" s="137"/>
      <c r="P324" s="138">
        <v>0</v>
      </c>
      <c r="Q324" s="138"/>
      <c r="R324" s="138">
        <v>0</v>
      </c>
      <c r="S324" s="138"/>
      <c r="T324" s="93">
        <v>0</v>
      </c>
    </row>
    <row r="325" spans="2:20" ht="11.25" customHeight="1" x14ac:dyDescent="0.25">
      <c r="B325" s="150" t="s">
        <v>298</v>
      </c>
      <c r="C325" s="150"/>
      <c r="D325" s="147">
        <v>22589583</v>
      </c>
      <c r="E325" s="147"/>
      <c r="F325" s="147">
        <v>-13106148.73</v>
      </c>
      <c r="G325" s="147"/>
      <c r="H325" s="148">
        <v>9483434.2699999996</v>
      </c>
      <c r="I325" s="148"/>
      <c r="J325" s="147">
        <v>5674538.8099999996</v>
      </c>
      <c r="K325" s="147"/>
      <c r="L325" s="147">
        <v>3808895.46</v>
      </c>
      <c r="M325" s="147"/>
      <c r="N325" s="148">
        <v>3288020.88</v>
      </c>
      <c r="O325" s="148"/>
      <c r="P325" s="148">
        <v>292614.13</v>
      </c>
      <c r="Q325" s="148"/>
      <c r="R325" s="148">
        <v>292614.13</v>
      </c>
      <c r="S325" s="148"/>
      <c r="T325" s="87">
        <v>292614.13</v>
      </c>
    </row>
    <row r="326" spans="2:20" ht="12.6" customHeight="1" x14ac:dyDescent="0.25">
      <c r="B326" s="145" t="s">
        <v>180</v>
      </c>
      <c r="C326" s="145"/>
      <c r="D326" s="147">
        <v>22589583</v>
      </c>
      <c r="E326" s="147"/>
      <c r="F326" s="147">
        <v>-13106148.73</v>
      </c>
      <c r="G326" s="147"/>
      <c r="H326" s="148">
        <v>9483434.2699999996</v>
      </c>
      <c r="I326" s="148"/>
      <c r="J326" s="147">
        <v>5674538.8099999996</v>
      </c>
      <c r="K326" s="147"/>
      <c r="L326" s="147">
        <v>3808895.46</v>
      </c>
      <c r="M326" s="147"/>
      <c r="N326" s="148">
        <v>3288020.88</v>
      </c>
      <c r="O326" s="148"/>
      <c r="P326" s="148">
        <v>292614.13</v>
      </c>
      <c r="Q326" s="148"/>
      <c r="R326" s="148">
        <v>292614.13</v>
      </c>
      <c r="S326" s="148"/>
      <c r="T326" s="87">
        <v>292614.13</v>
      </c>
    </row>
    <row r="327" spans="2:20" ht="15.75" customHeight="1" x14ac:dyDescent="0.25">
      <c r="B327" s="145" t="s">
        <v>273</v>
      </c>
      <c r="C327" s="145"/>
      <c r="D327" s="147">
        <v>22589583</v>
      </c>
      <c r="E327" s="147"/>
      <c r="F327" s="147">
        <v>-13106148.73</v>
      </c>
      <c r="G327" s="147"/>
      <c r="H327" s="148">
        <v>9483434.2699999996</v>
      </c>
      <c r="I327" s="148"/>
      <c r="J327" s="147">
        <v>5674538.8099999996</v>
      </c>
      <c r="K327" s="147"/>
      <c r="L327" s="147">
        <v>3808895.46</v>
      </c>
      <c r="M327" s="147"/>
      <c r="N327" s="148">
        <v>3288020.88</v>
      </c>
      <c r="O327" s="148"/>
      <c r="P327" s="148">
        <v>292614.13</v>
      </c>
      <c r="Q327" s="148"/>
      <c r="R327" s="148">
        <v>292614.13</v>
      </c>
      <c r="S327" s="148"/>
      <c r="T327" s="87">
        <v>292614.13</v>
      </c>
    </row>
    <row r="328" spans="2:20" ht="9.1999999999999993" customHeight="1" x14ac:dyDescent="0.25">
      <c r="B328" s="145" t="s">
        <v>292</v>
      </c>
      <c r="C328" s="145"/>
      <c r="D328" s="147">
        <v>22589583</v>
      </c>
      <c r="E328" s="147"/>
      <c r="F328" s="147">
        <v>-13106148.73</v>
      </c>
      <c r="G328" s="147"/>
      <c r="H328" s="148">
        <v>9483434.2699999996</v>
      </c>
      <c r="I328" s="148"/>
      <c r="J328" s="147">
        <v>5674538.8099999996</v>
      </c>
      <c r="K328" s="147"/>
      <c r="L328" s="147">
        <v>3808895.46</v>
      </c>
      <c r="M328" s="147"/>
      <c r="N328" s="148">
        <v>3288020.88</v>
      </c>
      <c r="O328" s="148"/>
      <c r="P328" s="148">
        <v>292614.13</v>
      </c>
      <c r="Q328" s="148"/>
      <c r="R328" s="148">
        <v>292614.13</v>
      </c>
      <c r="S328" s="148"/>
      <c r="T328" s="87">
        <v>292614.13</v>
      </c>
    </row>
    <row r="329" spans="2:20" ht="8.4499999999999993" customHeight="1" x14ac:dyDescent="0.25">
      <c r="B329" s="141" t="s">
        <v>299</v>
      </c>
      <c r="C329" s="141"/>
      <c r="D329" s="143">
        <v>22589583</v>
      </c>
      <c r="E329" s="143"/>
      <c r="F329" s="143">
        <v>-13106148.73</v>
      </c>
      <c r="G329" s="143"/>
      <c r="H329" s="137">
        <v>9483434.2699999996</v>
      </c>
      <c r="I329" s="137"/>
      <c r="J329" s="143">
        <v>5674538.8099999996</v>
      </c>
      <c r="K329" s="143"/>
      <c r="L329" s="143">
        <v>3808895.46</v>
      </c>
      <c r="M329" s="143"/>
      <c r="N329" s="137">
        <v>3288020.88</v>
      </c>
      <c r="O329" s="137"/>
      <c r="P329" s="137">
        <v>292614.13</v>
      </c>
      <c r="Q329" s="137"/>
      <c r="R329" s="137">
        <v>292614.13</v>
      </c>
      <c r="S329" s="137"/>
      <c r="T329" s="90">
        <v>292614.13</v>
      </c>
    </row>
    <row r="330" spans="2:20" ht="11.25" customHeight="1" x14ac:dyDescent="0.25">
      <c r="B330" s="150" t="s">
        <v>300</v>
      </c>
      <c r="C330" s="150"/>
      <c r="D330" s="147">
        <v>1309586</v>
      </c>
      <c r="E330" s="147"/>
      <c r="F330" s="147">
        <v>9928000</v>
      </c>
      <c r="G330" s="147"/>
      <c r="H330" s="148">
        <v>11237586</v>
      </c>
      <c r="I330" s="148"/>
      <c r="J330" s="147">
        <v>4333680.5599999996</v>
      </c>
      <c r="K330" s="147"/>
      <c r="L330" s="147">
        <v>6903905.4400000004</v>
      </c>
      <c r="M330" s="147"/>
      <c r="N330" s="148">
        <v>6903905.4400000004</v>
      </c>
      <c r="O330" s="148"/>
      <c r="P330" s="148">
        <v>25993.75</v>
      </c>
      <c r="Q330" s="148"/>
      <c r="R330" s="148">
        <v>25993.75</v>
      </c>
      <c r="S330" s="148"/>
      <c r="T330" s="87">
        <v>25993.75</v>
      </c>
    </row>
    <row r="331" spans="2:20" ht="12.6" customHeight="1" x14ac:dyDescent="0.25">
      <c r="B331" s="145" t="s">
        <v>180</v>
      </c>
      <c r="C331" s="145"/>
      <c r="D331" s="147">
        <v>1309586</v>
      </c>
      <c r="E331" s="147"/>
      <c r="F331" s="147">
        <v>9928000</v>
      </c>
      <c r="G331" s="147"/>
      <c r="H331" s="148">
        <v>11237586</v>
      </c>
      <c r="I331" s="148"/>
      <c r="J331" s="147">
        <v>4333680.5599999996</v>
      </c>
      <c r="K331" s="147"/>
      <c r="L331" s="147">
        <v>6903905.4400000004</v>
      </c>
      <c r="M331" s="147"/>
      <c r="N331" s="148">
        <v>6903905.4400000004</v>
      </c>
      <c r="O331" s="148"/>
      <c r="P331" s="148">
        <v>25993.75</v>
      </c>
      <c r="Q331" s="148"/>
      <c r="R331" s="148">
        <v>25993.75</v>
      </c>
      <c r="S331" s="148"/>
      <c r="T331" s="87">
        <v>25993.75</v>
      </c>
    </row>
    <row r="332" spans="2:20" ht="15.75" customHeight="1" x14ac:dyDescent="0.25">
      <c r="B332" s="145" t="s">
        <v>273</v>
      </c>
      <c r="C332" s="145"/>
      <c r="D332" s="147">
        <v>1309586</v>
      </c>
      <c r="E332" s="147"/>
      <c r="F332" s="147">
        <v>9928000</v>
      </c>
      <c r="G332" s="147"/>
      <c r="H332" s="148">
        <v>11237586</v>
      </c>
      <c r="I332" s="148"/>
      <c r="J332" s="147">
        <v>4333680.5599999996</v>
      </c>
      <c r="K332" s="147"/>
      <c r="L332" s="147">
        <v>6903905.4400000004</v>
      </c>
      <c r="M332" s="147"/>
      <c r="N332" s="148">
        <v>6903905.4400000004</v>
      </c>
      <c r="O332" s="148"/>
      <c r="P332" s="148">
        <v>25993.75</v>
      </c>
      <c r="Q332" s="148"/>
      <c r="R332" s="148">
        <v>25993.75</v>
      </c>
      <c r="S332" s="148"/>
      <c r="T332" s="87">
        <v>25993.75</v>
      </c>
    </row>
    <row r="333" spans="2:20" ht="9" customHeight="1" x14ac:dyDescent="0.25">
      <c r="B333" s="145" t="s">
        <v>292</v>
      </c>
      <c r="C333" s="145"/>
      <c r="D333" s="147">
        <v>1309586</v>
      </c>
      <c r="E333" s="147"/>
      <c r="F333" s="147">
        <v>9928000</v>
      </c>
      <c r="G333" s="147"/>
      <c r="H333" s="148">
        <v>11237586</v>
      </c>
      <c r="I333" s="148"/>
      <c r="J333" s="147">
        <v>4333680.5599999996</v>
      </c>
      <c r="K333" s="147"/>
      <c r="L333" s="147">
        <v>6903905.4400000004</v>
      </c>
      <c r="M333" s="147"/>
      <c r="N333" s="148">
        <v>6903905.4400000004</v>
      </c>
      <c r="O333" s="148"/>
      <c r="P333" s="148">
        <v>25993.75</v>
      </c>
      <c r="Q333" s="148"/>
      <c r="R333" s="148">
        <v>25993.75</v>
      </c>
      <c r="S333" s="148"/>
      <c r="T333" s="87">
        <v>25993.75</v>
      </c>
    </row>
    <row r="334" spans="2:20" ht="8.4499999999999993" customHeight="1" x14ac:dyDescent="0.25">
      <c r="B334" s="141" t="s">
        <v>301</v>
      </c>
      <c r="C334" s="141"/>
      <c r="D334" s="143">
        <v>1309586</v>
      </c>
      <c r="E334" s="143"/>
      <c r="F334" s="143">
        <v>9928000</v>
      </c>
      <c r="G334" s="143"/>
      <c r="H334" s="137">
        <v>11237586</v>
      </c>
      <c r="I334" s="137"/>
      <c r="J334" s="143">
        <v>4333680.5599999996</v>
      </c>
      <c r="K334" s="143"/>
      <c r="L334" s="143">
        <v>6903905.4400000004</v>
      </c>
      <c r="M334" s="143"/>
      <c r="N334" s="137">
        <v>6903905.4400000004</v>
      </c>
      <c r="O334" s="137"/>
      <c r="P334" s="137">
        <v>25993.75</v>
      </c>
      <c r="Q334" s="137"/>
      <c r="R334" s="137">
        <v>25993.75</v>
      </c>
      <c r="S334" s="137"/>
      <c r="T334" s="90">
        <v>25993.75</v>
      </c>
    </row>
    <row r="335" spans="2:20" ht="11.25" customHeight="1" x14ac:dyDescent="0.25">
      <c r="B335" s="150" t="s">
        <v>302</v>
      </c>
      <c r="C335" s="150"/>
      <c r="D335" s="147">
        <v>11800</v>
      </c>
      <c r="E335" s="147"/>
      <c r="F335" s="146">
        <v>0</v>
      </c>
      <c r="G335" s="146"/>
      <c r="H335" s="148">
        <v>11800</v>
      </c>
      <c r="I335" s="148"/>
      <c r="J335" s="147">
        <v>11800</v>
      </c>
      <c r="K335" s="147"/>
      <c r="L335" s="146">
        <v>0</v>
      </c>
      <c r="M335" s="146"/>
      <c r="N335" s="144">
        <v>0</v>
      </c>
      <c r="O335" s="144"/>
      <c r="P335" s="144">
        <v>0</v>
      </c>
      <c r="Q335" s="144"/>
      <c r="R335" s="144">
        <v>0</v>
      </c>
      <c r="S335" s="144"/>
      <c r="T335" s="92">
        <v>0</v>
      </c>
    </row>
    <row r="336" spans="2:20" ht="12.6" customHeight="1" x14ac:dyDescent="0.25">
      <c r="B336" s="145" t="s">
        <v>180</v>
      </c>
      <c r="C336" s="145"/>
      <c r="D336" s="147">
        <v>11800</v>
      </c>
      <c r="E336" s="147"/>
      <c r="F336" s="146">
        <v>0</v>
      </c>
      <c r="G336" s="146"/>
      <c r="H336" s="148">
        <v>11800</v>
      </c>
      <c r="I336" s="148"/>
      <c r="J336" s="147">
        <v>11800</v>
      </c>
      <c r="K336" s="147"/>
      <c r="L336" s="146">
        <v>0</v>
      </c>
      <c r="M336" s="146"/>
      <c r="N336" s="144">
        <v>0</v>
      </c>
      <c r="O336" s="144"/>
      <c r="P336" s="144">
        <v>0</v>
      </c>
      <c r="Q336" s="144"/>
      <c r="R336" s="144">
        <v>0</v>
      </c>
      <c r="S336" s="144"/>
      <c r="T336" s="92">
        <v>0</v>
      </c>
    </row>
    <row r="337" spans="2:20" ht="15.75" customHeight="1" x14ac:dyDescent="0.25">
      <c r="B337" s="145" t="s">
        <v>273</v>
      </c>
      <c r="C337" s="145"/>
      <c r="D337" s="147">
        <v>11800</v>
      </c>
      <c r="E337" s="147"/>
      <c r="F337" s="146">
        <v>0</v>
      </c>
      <c r="G337" s="146"/>
      <c r="H337" s="148">
        <v>11800</v>
      </c>
      <c r="I337" s="148"/>
      <c r="J337" s="147">
        <v>11800</v>
      </c>
      <c r="K337" s="147"/>
      <c r="L337" s="146">
        <v>0</v>
      </c>
      <c r="M337" s="146"/>
      <c r="N337" s="144">
        <v>0</v>
      </c>
      <c r="O337" s="144"/>
      <c r="P337" s="144">
        <v>0</v>
      </c>
      <c r="Q337" s="144"/>
      <c r="R337" s="144">
        <v>0</v>
      </c>
      <c r="S337" s="144"/>
      <c r="T337" s="92">
        <v>0</v>
      </c>
    </row>
    <row r="338" spans="2:20" ht="9" customHeight="1" x14ac:dyDescent="0.25">
      <c r="B338" s="145" t="s">
        <v>303</v>
      </c>
      <c r="C338" s="145"/>
      <c r="D338" s="147">
        <v>11800</v>
      </c>
      <c r="E338" s="147"/>
      <c r="F338" s="146">
        <v>0</v>
      </c>
      <c r="G338" s="146"/>
      <c r="H338" s="148">
        <v>11800</v>
      </c>
      <c r="I338" s="148"/>
      <c r="J338" s="147">
        <v>11800</v>
      </c>
      <c r="K338" s="147"/>
      <c r="L338" s="146">
        <v>0</v>
      </c>
      <c r="M338" s="146"/>
      <c r="N338" s="144">
        <v>0</v>
      </c>
      <c r="O338" s="144"/>
      <c r="P338" s="144">
        <v>0</v>
      </c>
      <c r="Q338" s="144"/>
      <c r="R338" s="144">
        <v>0</v>
      </c>
      <c r="S338" s="144"/>
      <c r="T338" s="92">
        <v>0</v>
      </c>
    </row>
    <row r="339" spans="2:20" ht="8.4499999999999993" customHeight="1" x14ac:dyDescent="0.25">
      <c r="B339" s="141" t="s">
        <v>304</v>
      </c>
      <c r="C339" s="141"/>
      <c r="D339" s="143">
        <v>11800</v>
      </c>
      <c r="E339" s="143"/>
      <c r="F339" s="142">
        <v>0</v>
      </c>
      <c r="G339" s="142"/>
      <c r="H339" s="137">
        <v>11800</v>
      </c>
      <c r="I339" s="137"/>
      <c r="J339" s="143">
        <v>11800</v>
      </c>
      <c r="K339" s="143"/>
      <c r="L339" s="142">
        <v>0</v>
      </c>
      <c r="M339" s="142"/>
      <c r="N339" s="138">
        <v>0</v>
      </c>
      <c r="O339" s="138"/>
      <c r="P339" s="138">
        <v>0</v>
      </c>
      <c r="Q339" s="138"/>
      <c r="R339" s="138">
        <v>0</v>
      </c>
      <c r="S339" s="138"/>
      <c r="T339" s="93">
        <v>0</v>
      </c>
    </row>
    <row r="340" spans="2:20" ht="11.25" customHeight="1" x14ac:dyDescent="0.25">
      <c r="B340" s="150" t="s">
        <v>305</v>
      </c>
      <c r="C340" s="150"/>
      <c r="D340" s="147">
        <v>6216000</v>
      </c>
      <c r="E340" s="147"/>
      <c r="F340" s="147">
        <v>1604579.87</v>
      </c>
      <c r="G340" s="147"/>
      <c r="H340" s="148">
        <v>7820579.8700000001</v>
      </c>
      <c r="I340" s="148"/>
      <c r="J340" s="147">
        <v>6411659.8700000001</v>
      </c>
      <c r="K340" s="147"/>
      <c r="L340" s="147">
        <v>1408920</v>
      </c>
      <c r="M340" s="147"/>
      <c r="N340" s="148">
        <v>1408920</v>
      </c>
      <c r="O340" s="148"/>
      <c r="P340" s="148">
        <v>746797.22</v>
      </c>
      <c r="Q340" s="148"/>
      <c r="R340" s="148">
        <v>458342.68</v>
      </c>
      <c r="S340" s="148"/>
      <c r="T340" s="87">
        <v>458342.68</v>
      </c>
    </row>
    <row r="341" spans="2:20" ht="12.6" customHeight="1" x14ac:dyDescent="0.25">
      <c r="B341" s="149" t="s">
        <v>180</v>
      </c>
      <c r="C341" s="149"/>
      <c r="D341" s="147">
        <v>6216000</v>
      </c>
      <c r="E341" s="147"/>
      <c r="F341" s="147">
        <v>1604579.87</v>
      </c>
      <c r="G341" s="147"/>
      <c r="H341" s="148">
        <v>7820579.8700000001</v>
      </c>
      <c r="I341" s="148"/>
      <c r="J341" s="147">
        <v>6411659.8700000001</v>
      </c>
      <c r="K341" s="147"/>
      <c r="L341" s="147">
        <v>1408920</v>
      </c>
      <c r="M341" s="147"/>
      <c r="N341" s="148">
        <v>1408920</v>
      </c>
      <c r="O341" s="148"/>
      <c r="P341" s="148">
        <v>746797.22</v>
      </c>
      <c r="Q341" s="148"/>
      <c r="R341" s="148">
        <v>458342.68</v>
      </c>
      <c r="S341" s="148"/>
      <c r="T341" s="87">
        <v>458342.68</v>
      </c>
    </row>
    <row r="342" spans="2:20" ht="9.6" customHeight="1" x14ac:dyDescent="0.25">
      <c r="B342" s="145" t="s">
        <v>306</v>
      </c>
      <c r="C342" s="145"/>
      <c r="D342" s="147">
        <v>6216000</v>
      </c>
      <c r="E342" s="147"/>
      <c r="F342" s="147">
        <v>1604579.87</v>
      </c>
      <c r="G342" s="147"/>
      <c r="H342" s="148">
        <v>7820579.8700000001</v>
      </c>
      <c r="I342" s="148"/>
      <c r="J342" s="147">
        <v>6411659.8700000001</v>
      </c>
      <c r="K342" s="147"/>
      <c r="L342" s="147">
        <v>1408920</v>
      </c>
      <c r="M342" s="147"/>
      <c r="N342" s="148">
        <v>1408920</v>
      </c>
      <c r="O342" s="148"/>
      <c r="P342" s="148">
        <v>746797.22</v>
      </c>
      <c r="Q342" s="148"/>
      <c r="R342" s="148">
        <v>458342.68</v>
      </c>
      <c r="S342" s="148"/>
      <c r="T342" s="87">
        <v>458342.68</v>
      </c>
    </row>
    <row r="343" spans="2:20" ht="9" customHeight="1" x14ac:dyDescent="0.25">
      <c r="B343" s="145" t="s">
        <v>307</v>
      </c>
      <c r="C343" s="145"/>
      <c r="D343" s="147">
        <v>6216000</v>
      </c>
      <c r="E343" s="147"/>
      <c r="F343" s="147">
        <v>1604579.87</v>
      </c>
      <c r="G343" s="147"/>
      <c r="H343" s="148">
        <v>7820579.8700000001</v>
      </c>
      <c r="I343" s="148"/>
      <c r="J343" s="147">
        <v>6411659.8700000001</v>
      </c>
      <c r="K343" s="147"/>
      <c r="L343" s="147">
        <v>1408920</v>
      </c>
      <c r="M343" s="147"/>
      <c r="N343" s="148">
        <v>1408920</v>
      </c>
      <c r="O343" s="148"/>
      <c r="P343" s="148">
        <v>746797.22</v>
      </c>
      <c r="Q343" s="148"/>
      <c r="R343" s="148">
        <v>458342.68</v>
      </c>
      <c r="S343" s="148"/>
      <c r="T343" s="87">
        <v>458342.68</v>
      </c>
    </row>
    <row r="344" spans="2:20" ht="8.85" customHeight="1" x14ac:dyDescent="0.25">
      <c r="B344" s="141" t="s">
        <v>308</v>
      </c>
      <c r="C344" s="141"/>
      <c r="D344" s="143">
        <v>6216000</v>
      </c>
      <c r="E344" s="143"/>
      <c r="F344" s="143">
        <v>1604579.87</v>
      </c>
      <c r="G344" s="143"/>
      <c r="H344" s="137">
        <v>7820579.8700000001</v>
      </c>
      <c r="I344" s="137"/>
      <c r="J344" s="143">
        <v>6411659.8700000001</v>
      </c>
      <c r="K344" s="143"/>
      <c r="L344" s="143">
        <v>1408920</v>
      </c>
      <c r="M344" s="143"/>
      <c r="N344" s="137">
        <v>1408920</v>
      </c>
      <c r="O344" s="137"/>
      <c r="P344" s="137">
        <v>746797.22</v>
      </c>
      <c r="Q344" s="137"/>
      <c r="R344" s="137">
        <v>458342.68</v>
      </c>
      <c r="S344" s="137"/>
      <c r="T344" s="90">
        <v>458342.68</v>
      </c>
    </row>
    <row r="345" spans="2:20" ht="11.25" customHeight="1" x14ac:dyDescent="0.25">
      <c r="B345" s="150" t="s">
        <v>309</v>
      </c>
      <c r="C345" s="150"/>
      <c r="D345" s="147">
        <v>4800000</v>
      </c>
      <c r="E345" s="147"/>
      <c r="F345" s="147">
        <v>15000000</v>
      </c>
      <c r="G345" s="147"/>
      <c r="H345" s="148">
        <v>19800000</v>
      </c>
      <c r="I345" s="148"/>
      <c r="J345" s="147">
        <v>17932457.68</v>
      </c>
      <c r="K345" s="147"/>
      <c r="L345" s="147">
        <v>1867542.32</v>
      </c>
      <c r="M345" s="147"/>
      <c r="N345" s="148">
        <v>1867542.32</v>
      </c>
      <c r="O345" s="148"/>
      <c r="P345" s="148">
        <v>1662544.07</v>
      </c>
      <c r="Q345" s="148"/>
      <c r="R345" s="148">
        <v>1662544.07</v>
      </c>
      <c r="S345" s="148"/>
      <c r="T345" s="92">
        <v>0</v>
      </c>
    </row>
    <row r="346" spans="2:20" ht="12.6" customHeight="1" x14ac:dyDescent="0.25">
      <c r="B346" s="149" t="s">
        <v>180</v>
      </c>
      <c r="C346" s="149"/>
      <c r="D346" s="147">
        <v>4800000</v>
      </c>
      <c r="E346" s="147"/>
      <c r="F346" s="147">
        <v>15000000</v>
      </c>
      <c r="G346" s="147"/>
      <c r="H346" s="148">
        <v>19800000</v>
      </c>
      <c r="I346" s="148"/>
      <c r="J346" s="147">
        <v>17932457.68</v>
      </c>
      <c r="K346" s="147"/>
      <c r="L346" s="147">
        <v>1867542.32</v>
      </c>
      <c r="M346" s="147"/>
      <c r="N346" s="148">
        <v>1867542.32</v>
      </c>
      <c r="O346" s="148"/>
      <c r="P346" s="148">
        <v>1662544.07</v>
      </c>
      <c r="Q346" s="148"/>
      <c r="R346" s="148">
        <v>1662544.07</v>
      </c>
      <c r="S346" s="148"/>
      <c r="T346" s="92">
        <v>0</v>
      </c>
    </row>
    <row r="347" spans="2:20" ht="9.6" customHeight="1" x14ac:dyDescent="0.25">
      <c r="B347" s="145" t="s">
        <v>306</v>
      </c>
      <c r="C347" s="145"/>
      <c r="D347" s="147">
        <v>4800000</v>
      </c>
      <c r="E347" s="147"/>
      <c r="F347" s="147">
        <v>15000000</v>
      </c>
      <c r="G347" s="147"/>
      <c r="H347" s="148">
        <v>19800000</v>
      </c>
      <c r="I347" s="148"/>
      <c r="J347" s="147">
        <v>17932457.68</v>
      </c>
      <c r="K347" s="147"/>
      <c r="L347" s="147">
        <v>1867542.32</v>
      </c>
      <c r="M347" s="147"/>
      <c r="N347" s="148">
        <v>1867542.32</v>
      </c>
      <c r="O347" s="148"/>
      <c r="P347" s="148">
        <v>1662544.07</v>
      </c>
      <c r="Q347" s="148"/>
      <c r="R347" s="148">
        <v>1662544.07</v>
      </c>
      <c r="S347" s="148"/>
      <c r="T347" s="92">
        <v>0</v>
      </c>
    </row>
    <row r="348" spans="2:20" ht="9.1999999999999993" customHeight="1" x14ac:dyDescent="0.25">
      <c r="B348" s="145" t="s">
        <v>310</v>
      </c>
      <c r="C348" s="145"/>
      <c r="D348" s="147">
        <v>4800000</v>
      </c>
      <c r="E348" s="147"/>
      <c r="F348" s="147">
        <v>15000000</v>
      </c>
      <c r="G348" s="147"/>
      <c r="H348" s="148">
        <v>19800000</v>
      </c>
      <c r="I348" s="148"/>
      <c r="J348" s="147">
        <v>17932457.68</v>
      </c>
      <c r="K348" s="147"/>
      <c r="L348" s="147">
        <v>1867542.32</v>
      </c>
      <c r="M348" s="147"/>
      <c r="N348" s="148">
        <v>1867542.32</v>
      </c>
      <c r="O348" s="148"/>
      <c r="P348" s="148">
        <v>1662544.07</v>
      </c>
      <c r="Q348" s="148"/>
      <c r="R348" s="148">
        <v>1662544.07</v>
      </c>
      <c r="S348" s="148"/>
      <c r="T348" s="92">
        <v>0</v>
      </c>
    </row>
    <row r="349" spans="2:20" ht="8.4499999999999993" customHeight="1" x14ac:dyDescent="0.25">
      <c r="B349" s="141" t="s">
        <v>311</v>
      </c>
      <c r="C349" s="141"/>
      <c r="D349" s="143">
        <v>4800000</v>
      </c>
      <c r="E349" s="143"/>
      <c r="F349" s="143">
        <v>15000000</v>
      </c>
      <c r="G349" s="143"/>
      <c r="H349" s="137">
        <v>19800000</v>
      </c>
      <c r="I349" s="137"/>
      <c r="J349" s="143">
        <v>17932457.68</v>
      </c>
      <c r="K349" s="143"/>
      <c r="L349" s="143">
        <v>1867542.32</v>
      </c>
      <c r="M349" s="143"/>
      <c r="N349" s="137">
        <v>1867542.32</v>
      </c>
      <c r="O349" s="137"/>
      <c r="P349" s="137">
        <v>1662544.07</v>
      </c>
      <c r="Q349" s="137"/>
      <c r="R349" s="137">
        <v>1662544.07</v>
      </c>
      <c r="S349" s="137"/>
      <c r="T349" s="93">
        <v>0</v>
      </c>
    </row>
    <row r="350" spans="2:20" ht="11.25" customHeight="1" x14ac:dyDescent="0.25">
      <c r="B350" s="150" t="s">
        <v>312</v>
      </c>
      <c r="C350" s="150"/>
      <c r="D350" s="147">
        <v>500000</v>
      </c>
      <c r="E350" s="147"/>
      <c r="F350" s="147">
        <v>500042.39</v>
      </c>
      <c r="G350" s="147"/>
      <c r="H350" s="148">
        <v>1000042.39</v>
      </c>
      <c r="I350" s="148"/>
      <c r="J350" s="147">
        <v>505422.35</v>
      </c>
      <c r="K350" s="147"/>
      <c r="L350" s="147">
        <v>494620.04</v>
      </c>
      <c r="M350" s="147"/>
      <c r="N350" s="148">
        <v>449620.04</v>
      </c>
      <c r="O350" s="148"/>
      <c r="P350" s="148">
        <v>34320</v>
      </c>
      <c r="Q350" s="148"/>
      <c r="R350" s="148">
        <v>29460</v>
      </c>
      <c r="S350" s="148"/>
      <c r="T350" s="87">
        <v>29460</v>
      </c>
    </row>
    <row r="351" spans="2:20" ht="12.6" customHeight="1" x14ac:dyDescent="0.25">
      <c r="B351" s="145" t="s">
        <v>313</v>
      </c>
      <c r="C351" s="145"/>
      <c r="D351" s="147">
        <v>500000</v>
      </c>
      <c r="E351" s="147"/>
      <c r="F351" s="147">
        <v>500042.39</v>
      </c>
      <c r="G351" s="147"/>
      <c r="H351" s="148">
        <v>1000042.39</v>
      </c>
      <c r="I351" s="148"/>
      <c r="J351" s="147">
        <v>505422.35</v>
      </c>
      <c r="K351" s="147"/>
      <c r="L351" s="147">
        <v>494620.04</v>
      </c>
      <c r="M351" s="147"/>
      <c r="N351" s="148">
        <v>449620.04</v>
      </c>
      <c r="O351" s="148"/>
      <c r="P351" s="148">
        <v>34320</v>
      </c>
      <c r="Q351" s="148"/>
      <c r="R351" s="148">
        <v>29460</v>
      </c>
      <c r="S351" s="148"/>
      <c r="T351" s="87">
        <v>29460</v>
      </c>
    </row>
    <row r="352" spans="2:20" ht="16.5" customHeight="1" x14ac:dyDescent="0.25">
      <c r="B352" s="149" t="s">
        <v>314</v>
      </c>
      <c r="C352" s="149"/>
      <c r="D352" s="147">
        <v>500000</v>
      </c>
      <c r="E352" s="147"/>
      <c r="F352" s="147">
        <v>500042.39</v>
      </c>
      <c r="G352" s="147"/>
      <c r="H352" s="148">
        <v>1000042.39</v>
      </c>
      <c r="I352" s="148"/>
      <c r="J352" s="147">
        <v>505422.35</v>
      </c>
      <c r="K352" s="147"/>
      <c r="L352" s="147">
        <v>494620.04</v>
      </c>
      <c r="M352" s="147"/>
      <c r="N352" s="148">
        <v>449620.04</v>
      </c>
      <c r="O352" s="148"/>
      <c r="P352" s="148">
        <v>34320</v>
      </c>
      <c r="Q352" s="148"/>
      <c r="R352" s="148">
        <v>29460</v>
      </c>
      <c r="S352" s="148"/>
      <c r="T352" s="87">
        <v>29460</v>
      </c>
    </row>
    <row r="353" spans="2:20" ht="9.1999999999999993" customHeight="1" x14ac:dyDescent="0.25">
      <c r="B353" s="145" t="s">
        <v>315</v>
      </c>
      <c r="C353" s="145"/>
      <c r="D353" s="147">
        <v>500000</v>
      </c>
      <c r="E353" s="147"/>
      <c r="F353" s="147">
        <v>500042.39</v>
      </c>
      <c r="G353" s="147"/>
      <c r="H353" s="148">
        <v>1000042.39</v>
      </c>
      <c r="I353" s="148"/>
      <c r="J353" s="147">
        <v>505422.35</v>
      </c>
      <c r="K353" s="147"/>
      <c r="L353" s="147">
        <v>494620.04</v>
      </c>
      <c r="M353" s="147"/>
      <c r="N353" s="148">
        <v>449620.04</v>
      </c>
      <c r="O353" s="148"/>
      <c r="P353" s="148">
        <v>34320</v>
      </c>
      <c r="Q353" s="148"/>
      <c r="R353" s="148">
        <v>29460</v>
      </c>
      <c r="S353" s="148"/>
      <c r="T353" s="87">
        <v>29460</v>
      </c>
    </row>
    <row r="354" spans="2:20" ht="8.4499999999999993" customHeight="1" x14ac:dyDescent="0.25">
      <c r="B354" s="141" t="s">
        <v>316</v>
      </c>
      <c r="C354" s="141"/>
      <c r="D354" s="143">
        <v>500000</v>
      </c>
      <c r="E354" s="143"/>
      <c r="F354" s="143">
        <v>500042.39</v>
      </c>
      <c r="G354" s="143"/>
      <c r="H354" s="137">
        <v>1000042.39</v>
      </c>
      <c r="I354" s="137"/>
      <c r="J354" s="143">
        <v>505422.35</v>
      </c>
      <c r="K354" s="143"/>
      <c r="L354" s="143">
        <v>494620.04</v>
      </c>
      <c r="M354" s="143"/>
      <c r="N354" s="137">
        <v>449620.04</v>
      </c>
      <c r="O354" s="137"/>
      <c r="P354" s="137">
        <v>34320</v>
      </c>
      <c r="Q354" s="137"/>
      <c r="R354" s="137">
        <v>29460</v>
      </c>
      <c r="S354" s="137"/>
      <c r="T354" s="90">
        <v>29460</v>
      </c>
    </row>
    <row r="355" spans="2:20" ht="11.25" customHeight="1" x14ac:dyDescent="0.25">
      <c r="B355" s="150" t="s">
        <v>317</v>
      </c>
      <c r="C355" s="150"/>
      <c r="D355" s="147">
        <v>22500</v>
      </c>
      <c r="E355" s="147"/>
      <c r="F355" s="147">
        <v>158192.64000000001</v>
      </c>
      <c r="G355" s="147"/>
      <c r="H355" s="148">
        <v>180692.64</v>
      </c>
      <c r="I355" s="148"/>
      <c r="J355" s="147">
        <v>180692.64</v>
      </c>
      <c r="K355" s="147"/>
      <c r="L355" s="146">
        <v>0</v>
      </c>
      <c r="M355" s="146"/>
      <c r="N355" s="144">
        <v>0</v>
      </c>
      <c r="O355" s="144"/>
      <c r="P355" s="144">
        <v>0</v>
      </c>
      <c r="Q355" s="144"/>
      <c r="R355" s="144">
        <v>0</v>
      </c>
      <c r="S355" s="144"/>
      <c r="T355" s="92">
        <v>0</v>
      </c>
    </row>
    <row r="356" spans="2:20" ht="12.6" customHeight="1" x14ac:dyDescent="0.25">
      <c r="B356" s="145" t="s">
        <v>313</v>
      </c>
      <c r="C356" s="145"/>
      <c r="D356" s="147">
        <v>22500</v>
      </c>
      <c r="E356" s="147"/>
      <c r="F356" s="147">
        <v>158192.64000000001</v>
      </c>
      <c r="G356" s="147"/>
      <c r="H356" s="148">
        <v>180692.64</v>
      </c>
      <c r="I356" s="148"/>
      <c r="J356" s="147">
        <v>180692.64</v>
      </c>
      <c r="K356" s="147"/>
      <c r="L356" s="146">
        <v>0</v>
      </c>
      <c r="M356" s="146"/>
      <c r="N356" s="144">
        <v>0</v>
      </c>
      <c r="O356" s="144"/>
      <c r="P356" s="144">
        <v>0</v>
      </c>
      <c r="Q356" s="144"/>
      <c r="R356" s="144">
        <v>0</v>
      </c>
      <c r="S356" s="144"/>
      <c r="T356" s="92">
        <v>0</v>
      </c>
    </row>
    <row r="357" spans="2:20" ht="9.6" customHeight="1" x14ac:dyDescent="0.25">
      <c r="B357" s="145" t="s">
        <v>318</v>
      </c>
      <c r="C357" s="145"/>
      <c r="D357" s="147">
        <v>22500</v>
      </c>
      <c r="E357" s="147"/>
      <c r="F357" s="147">
        <v>158192.64000000001</v>
      </c>
      <c r="G357" s="147"/>
      <c r="H357" s="148">
        <v>180692.64</v>
      </c>
      <c r="I357" s="148"/>
      <c r="J357" s="147">
        <v>180692.64</v>
      </c>
      <c r="K357" s="147"/>
      <c r="L357" s="146">
        <v>0</v>
      </c>
      <c r="M357" s="146"/>
      <c r="N357" s="144">
        <v>0</v>
      </c>
      <c r="O357" s="144"/>
      <c r="P357" s="144">
        <v>0</v>
      </c>
      <c r="Q357" s="144"/>
      <c r="R357" s="144">
        <v>0</v>
      </c>
      <c r="S357" s="144"/>
      <c r="T357" s="92">
        <v>0</v>
      </c>
    </row>
    <row r="358" spans="2:20" ht="9" customHeight="1" x14ac:dyDescent="0.25">
      <c r="B358" s="145" t="s">
        <v>319</v>
      </c>
      <c r="C358" s="145"/>
      <c r="D358" s="147">
        <v>22500</v>
      </c>
      <c r="E358" s="147"/>
      <c r="F358" s="147">
        <v>158192.64000000001</v>
      </c>
      <c r="G358" s="147"/>
      <c r="H358" s="148">
        <v>180692.64</v>
      </c>
      <c r="I358" s="148"/>
      <c r="J358" s="147">
        <v>180692.64</v>
      </c>
      <c r="K358" s="147"/>
      <c r="L358" s="146">
        <v>0</v>
      </c>
      <c r="M358" s="146"/>
      <c r="N358" s="144">
        <v>0</v>
      </c>
      <c r="O358" s="144"/>
      <c r="P358" s="144">
        <v>0</v>
      </c>
      <c r="Q358" s="144"/>
      <c r="R358" s="144">
        <v>0</v>
      </c>
      <c r="S358" s="144"/>
      <c r="T358" s="92">
        <v>0</v>
      </c>
    </row>
    <row r="359" spans="2:20" ht="8.25" customHeight="1" x14ac:dyDescent="0.25">
      <c r="B359" s="141" t="s">
        <v>320</v>
      </c>
      <c r="C359" s="141"/>
      <c r="D359" s="143">
        <v>22500</v>
      </c>
      <c r="E359" s="143"/>
      <c r="F359" s="143">
        <v>158192.64000000001</v>
      </c>
      <c r="G359" s="143"/>
      <c r="H359" s="137">
        <v>180692.64</v>
      </c>
      <c r="I359" s="137"/>
      <c r="J359" s="143">
        <v>180692.64</v>
      </c>
      <c r="K359" s="143"/>
      <c r="L359" s="142">
        <v>0</v>
      </c>
      <c r="M359" s="142"/>
      <c r="N359" s="138">
        <v>0</v>
      </c>
      <c r="O359" s="138"/>
      <c r="P359" s="138">
        <v>0</v>
      </c>
      <c r="Q359" s="138"/>
      <c r="R359" s="138">
        <v>0</v>
      </c>
      <c r="S359" s="138"/>
      <c r="T359" s="93">
        <v>0</v>
      </c>
    </row>
    <row r="360" spans="2:20" ht="13.5" customHeight="1" x14ac:dyDescent="0.25">
      <c r="B360" s="162" t="s">
        <v>117</v>
      </c>
      <c r="C360" s="164" t="s">
        <v>118</v>
      </c>
      <c r="D360" s="165"/>
      <c r="E360" s="164" t="s">
        <v>119</v>
      </c>
      <c r="F360" s="165"/>
      <c r="G360" s="164" t="s">
        <v>120</v>
      </c>
      <c r="H360" s="165"/>
      <c r="I360" s="168" t="s">
        <v>121</v>
      </c>
      <c r="J360" s="169"/>
      <c r="K360" s="160" t="s">
        <v>122</v>
      </c>
      <c r="L360" s="172"/>
      <c r="M360" s="172"/>
      <c r="N360" s="172"/>
      <c r="O360" s="172"/>
      <c r="P360" s="172"/>
      <c r="Q360" s="172"/>
      <c r="R360" s="172"/>
      <c r="S360" s="172"/>
      <c r="T360" s="161"/>
    </row>
    <row r="361" spans="2:20" ht="18" customHeight="1" x14ac:dyDescent="0.25">
      <c r="B361" s="163"/>
      <c r="C361" s="166"/>
      <c r="D361" s="167"/>
      <c r="E361" s="166"/>
      <c r="F361" s="167"/>
      <c r="G361" s="166"/>
      <c r="H361" s="167"/>
      <c r="I361" s="170"/>
      <c r="J361" s="171"/>
      <c r="K361" s="156" t="s">
        <v>123</v>
      </c>
      <c r="L361" s="157"/>
      <c r="M361" s="173" t="s">
        <v>124</v>
      </c>
      <c r="N361" s="174"/>
      <c r="O361" s="156" t="s">
        <v>125</v>
      </c>
      <c r="P361" s="157"/>
      <c r="Q361" s="158" t="s">
        <v>126</v>
      </c>
      <c r="R361" s="159"/>
      <c r="S361" s="160" t="s">
        <v>127</v>
      </c>
      <c r="T361" s="161"/>
    </row>
    <row r="362" spans="2:20" ht="8.25" customHeight="1" x14ac:dyDescent="0.25">
      <c r="B362" s="139" t="s">
        <v>128</v>
      </c>
      <c r="C362" s="139"/>
      <c r="D362" s="147">
        <v>21400400819</v>
      </c>
      <c r="E362" s="147"/>
      <c r="F362" s="147">
        <v>320126288.27999997</v>
      </c>
      <c r="G362" s="147"/>
      <c r="H362" s="148">
        <v>847530204.27999997</v>
      </c>
      <c r="I362" s="148"/>
      <c r="J362" s="147">
        <v>686693873.94000006</v>
      </c>
      <c r="K362" s="147"/>
      <c r="L362" s="147">
        <v>160836330.34</v>
      </c>
      <c r="M362" s="147"/>
      <c r="N362" s="148">
        <v>154711161.38999999</v>
      </c>
      <c r="O362" s="148"/>
      <c r="P362" s="148">
        <v>71334909.319999993</v>
      </c>
      <c r="Q362" s="148"/>
      <c r="R362" s="148">
        <v>61448008.439999998</v>
      </c>
      <c r="S362" s="148"/>
      <c r="T362" s="87">
        <v>59100143.280000001</v>
      </c>
    </row>
    <row r="363" spans="2:20" ht="23.25" customHeight="1" x14ac:dyDescent="0.25">
      <c r="B363" s="152" t="s">
        <v>321</v>
      </c>
      <c r="C363" s="152"/>
      <c r="D363" s="153">
        <v>0</v>
      </c>
      <c r="E363" s="153"/>
      <c r="F363" s="154">
        <v>533623.56000000006</v>
      </c>
      <c r="G363" s="154"/>
      <c r="H363" s="155">
        <v>533623.56000000006</v>
      </c>
      <c r="I363" s="155"/>
      <c r="J363" s="154">
        <v>533623.56000000006</v>
      </c>
      <c r="K363" s="154"/>
      <c r="L363" s="153">
        <v>0</v>
      </c>
      <c r="M363" s="153"/>
      <c r="N363" s="151">
        <v>0</v>
      </c>
      <c r="O363" s="151"/>
      <c r="P363" s="151">
        <v>0</v>
      </c>
      <c r="Q363" s="151"/>
      <c r="R363" s="151">
        <v>0</v>
      </c>
      <c r="S363" s="151"/>
      <c r="T363" s="94">
        <v>0</v>
      </c>
    </row>
    <row r="364" spans="2:20" ht="12.6" customHeight="1" x14ac:dyDescent="0.25">
      <c r="B364" s="145" t="s">
        <v>313</v>
      </c>
      <c r="C364" s="145"/>
      <c r="D364" s="146">
        <v>0</v>
      </c>
      <c r="E364" s="146"/>
      <c r="F364" s="147">
        <v>533623.56000000006</v>
      </c>
      <c r="G364" s="147"/>
      <c r="H364" s="148">
        <v>533623.56000000006</v>
      </c>
      <c r="I364" s="148"/>
      <c r="J364" s="147">
        <v>533623.56000000006</v>
      </c>
      <c r="K364" s="147"/>
      <c r="L364" s="146">
        <v>0</v>
      </c>
      <c r="M364" s="146"/>
      <c r="N364" s="144">
        <v>0</v>
      </c>
      <c r="O364" s="144"/>
      <c r="P364" s="144">
        <v>0</v>
      </c>
      <c r="Q364" s="144"/>
      <c r="R364" s="144">
        <v>0</v>
      </c>
      <c r="S364" s="144"/>
      <c r="T364" s="92">
        <v>0</v>
      </c>
    </row>
    <row r="365" spans="2:20" ht="9.6" customHeight="1" x14ac:dyDescent="0.25">
      <c r="B365" s="145" t="s">
        <v>318</v>
      </c>
      <c r="C365" s="145"/>
      <c r="D365" s="146">
        <v>0</v>
      </c>
      <c r="E365" s="146"/>
      <c r="F365" s="147">
        <v>533623.56000000006</v>
      </c>
      <c r="G365" s="147"/>
      <c r="H365" s="148">
        <v>533623.56000000006</v>
      </c>
      <c r="I365" s="148"/>
      <c r="J365" s="147">
        <v>533623.56000000006</v>
      </c>
      <c r="K365" s="147"/>
      <c r="L365" s="146">
        <v>0</v>
      </c>
      <c r="M365" s="146"/>
      <c r="N365" s="144">
        <v>0</v>
      </c>
      <c r="O365" s="144"/>
      <c r="P365" s="144">
        <v>0</v>
      </c>
      <c r="Q365" s="144"/>
      <c r="R365" s="144">
        <v>0</v>
      </c>
      <c r="S365" s="144"/>
      <c r="T365" s="92">
        <v>0</v>
      </c>
    </row>
    <row r="366" spans="2:20" ht="9" customHeight="1" x14ac:dyDescent="0.25">
      <c r="B366" s="145" t="s">
        <v>322</v>
      </c>
      <c r="C366" s="145"/>
      <c r="D366" s="146">
        <v>0</v>
      </c>
      <c r="E366" s="146"/>
      <c r="F366" s="147">
        <v>533623.56000000006</v>
      </c>
      <c r="G366" s="147"/>
      <c r="H366" s="148">
        <v>533623.56000000006</v>
      </c>
      <c r="I366" s="148"/>
      <c r="J366" s="147">
        <v>533623.56000000006</v>
      </c>
      <c r="K366" s="147"/>
      <c r="L366" s="146">
        <v>0</v>
      </c>
      <c r="M366" s="146"/>
      <c r="N366" s="144">
        <v>0</v>
      </c>
      <c r="O366" s="144"/>
      <c r="P366" s="144">
        <v>0</v>
      </c>
      <c r="Q366" s="144"/>
      <c r="R366" s="144">
        <v>0</v>
      </c>
      <c r="S366" s="144"/>
      <c r="T366" s="92">
        <v>0</v>
      </c>
    </row>
    <row r="367" spans="2:20" ht="8.85" customHeight="1" x14ac:dyDescent="0.25">
      <c r="B367" s="141" t="s">
        <v>323</v>
      </c>
      <c r="C367" s="141"/>
      <c r="D367" s="142">
        <v>0</v>
      </c>
      <c r="E367" s="142"/>
      <c r="F367" s="143">
        <v>533623.56000000006</v>
      </c>
      <c r="G367" s="143"/>
      <c r="H367" s="137">
        <v>533623.56000000006</v>
      </c>
      <c r="I367" s="137"/>
      <c r="J367" s="143">
        <v>533623.56000000006</v>
      </c>
      <c r="K367" s="143"/>
      <c r="L367" s="142">
        <v>0</v>
      </c>
      <c r="M367" s="142"/>
      <c r="N367" s="138">
        <v>0</v>
      </c>
      <c r="O367" s="138"/>
      <c r="P367" s="138">
        <v>0</v>
      </c>
      <c r="Q367" s="138"/>
      <c r="R367" s="138">
        <v>0</v>
      </c>
      <c r="S367" s="138"/>
      <c r="T367" s="93">
        <v>0</v>
      </c>
    </row>
    <row r="368" spans="2:20" ht="11.25" customHeight="1" x14ac:dyDescent="0.25">
      <c r="B368" s="150" t="s">
        <v>324</v>
      </c>
      <c r="C368" s="150"/>
      <c r="D368" s="147">
        <v>1044440</v>
      </c>
      <c r="E368" s="147"/>
      <c r="F368" s="147">
        <v>54280</v>
      </c>
      <c r="G368" s="147"/>
      <c r="H368" s="148">
        <v>1098720</v>
      </c>
      <c r="I368" s="148"/>
      <c r="J368" s="147">
        <v>867129.16</v>
      </c>
      <c r="K368" s="147"/>
      <c r="L368" s="147">
        <v>231590.84</v>
      </c>
      <c r="M368" s="147"/>
      <c r="N368" s="148">
        <v>54280</v>
      </c>
      <c r="O368" s="148"/>
      <c r="P368" s="144">
        <v>0</v>
      </c>
      <c r="Q368" s="144"/>
      <c r="R368" s="144">
        <v>0</v>
      </c>
      <c r="S368" s="144"/>
      <c r="T368" s="92">
        <v>0</v>
      </c>
    </row>
    <row r="369" spans="2:20" ht="12.6" customHeight="1" x14ac:dyDescent="0.25">
      <c r="B369" s="149" t="s">
        <v>313</v>
      </c>
      <c r="C369" s="149"/>
      <c r="D369" s="147">
        <v>1044440</v>
      </c>
      <c r="E369" s="147"/>
      <c r="F369" s="147">
        <v>54280</v>
      </c>
      <c r="G369" s="147"/>
      <c r="H369" s="148">
        <v>1098720</v>
      </c>
      <c r="I369" s="148"/>
      <c r="J369" s="147">
        <v>867129.16</v>
      </c>
      <c r="K369" s="147"/>
      <c r="L369" s="147">
        <v>231590.84</v>
      </c>
      <c r="M369" s="147"/>
      <c r="N369" s="148">
        <v>54280</v>
      </c>
      <c r="O369" s="148"/>
      <c r="P369" s="144">
        <v>0</v>
      </c>
      <c r="Q369" s="144"/>
      <c r="R369" s="144">
        <v>0</v>
      </c>
      <c r="S369" s="144"/>
      <c r="T369" s="92">
        <v>0</v>
      </c>
    </row>
    <row r="370" spans="2:20" ht="9.6" customHeight="1" x14ac:dyDescent="0.25">
      <c r="B370" s="145" t="s">
        <v>325</v>
      </c>
      <c r="C370" s="145"/>
      <c r="D370" s="147">
        <v>1044440</v>
      </c>
      <c r="E370" s="147"/>
      <c r="F370" s="147">
        <v>54280</v>
      </c>
      <c r="G370" s="147"/>
      <c r="H370" s="148">
        <v>1098720</v>
      </c>
      <c r="I370" s="148"/>
      <c r="J370" s="147">
        <v>867129.16</v>
      </c>
      <c r="K370" s="147"/>
      <c r="L370" s="147">
        <v>231590.84</v>
      </c>
      <c r="M370" s="147"/>
      <c r="N370" s="148">
        <v>54280</v>
      </c>
      <c r="O370" s="148"/>
      <c r="P370" s="144">
        <v>0</v>
      </c>
      <c r="Q370" s="144"/>
      <c r="R370" s="144">
        <v>0</v>
      </c>
      <c r="S370" s="144"/>
      <c r="T370" s="92">
        <v>0</v>
      </c>
    </row>
    <row r="371" spans="2:20" ht="9.1999999999999993" customHeight="1" x14ac:dyDescent="0.25">
      <c r="B371" s="145" t="s">
        <v>326</v>
      </c>
      <c r="C371" s="145"/>
      <c r="D371" s="147">
        <v>1044440</v>
      </c>
      <c r="E371" s="147"/>
      <c r="F371" s="147">
        <v>54280</v>
      </c>
      <c r="G371" s="147"/>
      <c r="H371" s="148">
        <v>1098720</v>
      </c>
      <c r="I371" s="148"/>
      <c r="J371" s="147">
        <v>867129.16</v>
      </c>
      <c r="K371" s="147"/>
      <c r="L371" s="147">
        <v>231590.84</v>
      </c>
      <c r="M371" s="147"/>
      <c r="N371" s="148">
        <v>54280</v>
      </c>
      <c r="O371" s="148"/>
      <c r="P371" s="144">
        <v>0</v>
      </c>
      <c r="Q371" s="144"/>
      <c r="R371" s="144">
        <v>0</v>
      </c>
      <c r="S371" s="144"/>
      <c r="T371" s="92">
        <v>0</v>
      </c>
    </row>
    <row r="372" spans="2:20" ht="8.4499999999999993" customHeight="1" x14ac:dyDescent="0.25">
      <c r="B372" s="141" t="s">
        <v>327</v>
      </c>
      <c r="C372" s="141"/>
      <c r="D372" s="143">
        <v>1044440</v>
      </c>
      <c r="E372" s="143"/>
      <c r="F372" s="143">
        <v>54280</v>
      </c>
      <c r="G372" s="143"/>
      <c r="H372" s="137">
        <v>1098720</v>
      </c>
      <c r="I372" s="137"/>
      <c r="J372" s="143">
        <v>867129.16</v>
      </c>
      <c r="K372" s="143"/>
      <c r="L372" s="143">
        <v>231590.84</v>
      </c>
      <c r="M372" s="143"/>
      <c r="N372" s="137">
        <v>54280</v>
      </c>
      <c r="O372" s="137"/>
      <c r="P372" s="138">
        <v>0</v>
      </c>
      <c r="Q372" s="138"/>
      <c r="R372" s="138">
        <v>0</v>
      </c>
      <c r="S372" s="138"/>
      <c r="T372" s="93">
        <v>0</v>
      </c>
    </row>
    <row r="373" spans="2:20" ht="11.25" customHeight="1" x14ac:dyDescent="0.25">
      <c r="B373" s="150" t="s">
        <v>328</v>
      </c>
      <c r="C373" s="150"/>
      <c r="D373" s="147">
        <v>1000000</v>
      </c>
      <c r="E373" s="147"/>
      <c r="F373" s="147">
        <v>96505.41</v>
      </c>
      <c r="G373" s="147"/>
      <c r="H373" s="148">
        <v>1096505.4099999999</v>
      </c>
      <c r="I373" s="148"/>
      <c r="J373" s="147">
        <v>117368.19</v>
      </c>
      <c r="K373" s="147"/>
      <c r="L373" s="147">
        <v>979137.22</v>
      </c>
      <c r="M373" s="147"/>
      <c r="N373" s="148">
        <v>96505.41</v>
      </c>
      <c r="O373" s="148"/>
      <c r="P373" s="144">
        <v>0</v>
      </c>
      <c r="Q373" s="144"/>
      <c r="R373" s="144">
        <v>0</v>
      </c>
      <c r="S373" s="144"/>
      <c r="T373" s="92">
        <v>0</v>
      </c>
    </row>
    <row r="374" spans="2:20" ht="12.6" customHeight="1" x14ac:dyDescent="0.25">
      <c r="B374" s="149" t="s">
        <v>313</v>
      </c>
      <c r="C374" s="149"/>
      <c r="D374" s="147">
        <v>1000000</v>
      </c>
      <c r="E374" s="147"/>
      <c r="F374" s="147">
        <v>96505.41</v>
      </c>
      <c r="G374" s="147"/>
      <c r="H374" s="148">
        <v>1096505.4099999999</v>
      </c>
      <c r="I374" s="148"/>
      <c r="J374" s="147">
        <v>117368.19</v>
      </c>
      <c r="K374" s="147"/>
      <c r="L374" s="147">
        <v>979137.22</v>
      </c>
      <c r="M374" s="147"/>
      <c r="N374" s="148">
        <v>96505.41</v>
      </c>
      <c r="O374" s="148"/>
      <c r="P374" s="144">
        <v>0</v>
      </c>
      <c r="Q374" s="144"/>
      <c r="R374" s="144">
        <v>0</v>
      </c>
      <c r="S374" s="144"/>
      <c r="T374" s="92">
        <v>0</v>
      </c>
    </row>
    <row r="375" spans="2:20" ht="9.6" customHeight="1" x14ac:dyDescent="0.25">
      <c r="B375" s="145" t="s">
        <v>325</v>
      </c>
      <c r="C375" s="145"/>
      <c r="D375" s="147">
        <v>1000000</v>
      </c>
      <c r="E375" s="147"/>
      <c r="F375" s="147">
        <v>96505.41</v>
      </c>
      <c r="G375" s="147"/>
      <c r="H375" s="148">
        <v>1096505.4099999999</v>
      </c>
      <c r="I375" s="148"/>
      <c r="J375" s="147">
        <v>117368.19</v>
      </c>
      <c r="K375" s="147"/>
      <c r="L375" s="147">
        <v>979137.22</v>
      </c>
      <c r="M375" s="147"/>
      <c r="N375" s="148">
        <v>96505.41</v>
      </c>
      <c r="O375" s="148"/>
      <c r="P375" s="144">
        <v>0</v>
      </c>
      <c r="Q375" s="144"/>
      <c r="R375" s="144">
        <v>0</v>
      </c>
      <c r="S375" s="144"/>
      <c r="T375" s="92">
        <v>0</v>
      </c>
    </row>
    <row r="376" spans="2:20" ht="9.1999999999999993" customHeight="1" x14ac:dyDescent="0.25">
      <c r="B376" s="145" t="s">
        <v>329</v>
      </c>
      <c r="C376" s="145"/>
      <c r="D376" s="147">
        <v>1000000</v>
      </c>
      <c r="E376" s="147"/>
      <c r="F376" s="147">
        <v>96505.41</v>
      </c>
      <c r="G376" s="147"/>
      <c r="H376" s="148">
        <v>1096505.4099999999</v>
      </c>
      <c r="I376" s="148"/>
      <c r="J376" s="147">
        <v>117368.19</v>
      </c>
      <c r="K376" s="147"/>
      <c r="L376" s="147">
        <v>979137.22</v>
      </c>
      <c r="M376" s="147"/>
      <c r="N376" s="148">
        <v>96505.41</v>
      </c>
      <c r="O376" s="148"/>
      <c r="P376" s="144">
        <v>0</v>
      </c>
      <c r="Q376" s="144"/>
      <c r="R376" s="144">
        <v>0</v>
      </c>
      <c r="S376" s="144"/>
      <c r="T376" s="92">
        <v>0</v>
      </c>
    </row>
    <row r="377" spans="2:20" ht="8.4499999999999993" customHeight="1" x14ac:dyDescent="0.25">
      <c r="B377" s="141" t="s">
        <v>330</v>
      </c>
      <c r="C377" s="141"/>
      <c r="D377" s="143">
        <v>1000000</v>
      </c>
      <c r="E377" s="143"/>
      <c r="F377" s="143">
        <v>96505.41</v>
      </c>
      <c r="G377" s="143"/>
      <c r="H377" s="137">
        <v>1096505.4099999999</v>
      </c>
      <c r="I377" s="137"/>
      <c r="J377" s="143">
        <v>117368.19</v>
      </c>
      <c r="K377" s="143"/>
      <c r="L377" s="143">
        <v>979137.22</v>
      </c>
      <c r="M377" s="143"/>
      <c r="N377" s="137">
        <v>96505.41</v>
      </c>
      <c r="O377" s="137"/>
      <c r="P377" s="138">
        <v>0</v>
      </c>
      <c r="Q377" s="138"/>
      <c r="R377" s="138">
        <v>0</v>
      </c>
      <c r="S377" s="138"/>
      <c r="T377" s="93">
        <v>0</v>
      </c>
    </row>
    <row r="378" spans="2:20" ht="11.25" customHeight="1" x14ac:dyDescent="0.25">
      <c r="B378" s="150" t="s">
        <v>331</v>
      </c>
      <c r="C378" s="150"/>
      <c r="D378" s="147">
        <v>45450</v>
      </c>
      <c r="E378" s="147"/>
      <c r="F378" s="147">
        <v>7021</v>
      </c>
      <c r="G378" s="147"/>
      <c r="H378" s="148">
        <v>52471</v>
      </c>
      <c r="I378" s="148"/>
      <c r="J378" s="147">
        <v>45450</v>
      </c>
      <c r="K378" s="147"/>
      <c r="L378" s="147">
        <v>7021</v>
      </c>
      <c r="M378" s="147"/>
      <c r="N378" s="148">
        <v>7021</v>
      </c>
      <c r="O378" s="148"/>
      <c r="P378" s="144">
        <v>0</v>
      </c>
      <c r="Q378" s="144"/>
      <c r="R378" s="144">
        <v>0</v>
      </c>
      <c r="S378" s="144"/>
      <c r="T378" s="92">
        <v>0</v>
      </c>
    </row>
    <row r="379" spans="2:20" ht="12.6" customHeight="1" x14ac:dyDescent="0.25">
      <c r="B379" s="145" t="s">
        <v>313</v>
      </c>
      <c r="C379" s="145"/>
      <c r="D379" s="147">
        <v>45450</v>
      </c>
      <c r="E379" s="147"/>
      <c r="F379" s="147">
        <v>7021</v>
      </c>
      <c r="G379" s="147"/>
      <c r="H379" s="148">
        <v>52471</v>
      </c>
      <c r="I379" s="148"/>
      <c r="J379" s="147">
        <v>45450</v>
      </c>
      <c r="K379" s="147"/>
      <c r="L379" s="147">
        <v>7021</v>
      </c>
      <c r="M379" s="147"/>
      <c r="N379" s="148">
        <v>7021</v>
      </c>
      <c r="O379" s="148"/>
      <c r="P379" s="144">
        <v>0</v>
      </c>
      <c r="Q379" s="144"/>
      <c r="R379" s="144">
        <v>0</v>
      </c>
      <c r="S379" s="144"/>
      <c r="T379" s="92">
        <v>0</v>
      </c>
    </row>
    <row r="380" spans="2:20" ht="9.6" customHeight="1" x14ac:dyDescent="0.25">
      <c r="B380" s="145" t="s">
        <v>325</v>
      </c>
      <c r="C380" s="145"/>
      <c r="D380" s="147">
        <v>45450</v>
      </c>
      <c r="E380" s="147"/>
      <c r="F380" s="147">
        <v>7021</v>
      </c>
      <c r="G380" s="147"/>
      <c r="H380" s="148">
        <v>52471</v>
      </c>
      <c r="I380" s="148"/>
      <c r="J380" s="147">
        <v>45450</v>
      </c>
      <c r="K380" s="147"/>
      <c r="L380" s="147">
        <v>7021</v>
      </c>
      <c r="M380" s="147"/>
      <c r="N380" s="148">
        <v>7021</v>
      </c>
      <c r="O380" s="148"/>
      <c r="P380" s="144">
        <v>0</v>
      </c>
      <c r="Q380" s="144"/>
      <c r="R380" s="144">
        <v>0</v>
      </c>
      <c r="S380" s="144"/>
      <c r="T380" s="92">
        <v>0</v>
      </c>
    </row>
    <row r="381" spans="2:20" ht="9" customHeight="1" x14ac:dyDescent="0.25">
      <c r="B381" s="145" t="s">
        <v>332</v>
      </c>
      <c r="C381" s="145"/>
      <c r="D381" s="147">
        <v>45450</v>
      </c>
      <c r="E381" s="147"/>
      <c r="F381" s="147">
        <v>7021</v>
      </c>
      <c r="G381" s="147"/>
      <c r="H381" s="148">
        <v>52471</v>
      </c>
      <c r="I381" s="148"/>
      <c r="J381" s="147">
        <v>45450</v>
      </c>
      <c r="K381" s="147"/>
      <c r="L381" s="147">
        <v>7021</v>
      </c>
      <c r="M381" s="147"/>
      <c r="N381" s="148">
        <v>7021</v>
      </c>
      <c r="O381" s="148"/>
      <c r="P381" s="144">
        <v>0</v>
      </c>
      <c r="Q381" s="144"/>
      <c r="R381" s="144">
        <v>0</v>
      </c>
      <c r="S381" s="144"/>
      <c r="T381" s="92">
        <v>0</v>
      </c>
    </row>
    <row r="382" spans="2:20" ht="8.85" customHeight="1" x14ac:dyDescent="0.25">
      <c r="B382" s="141" t="s">
        <v>333</v>
      </c>
      <c r="C382" s="141"/>
      <c r="D382" s="143">
        <v>45450</v>
      </c>
      <c r="E382" s="143"/>
      <c r="F382" s="143">
        <v>7021</v>
      </c>
      <c r="G382" s="143"/>
      <c r="H382" s="137">
        <v>52471</v>
      </c>
      <c r="I382" s="137"/>
      <c r="J382" s="143">
        <v>45450</v>
      </c>
      <c r="K382" s="143"/>
      <c r="L382" s="143">
        <v>7021</v>
      </c>
      <c r="M382" s="143"/>
      <c r="N382" s="137">
        <v>7021</v>
      </c>
      <c r="O382" s="137"/>
      <c r="P382" s="138">
        <v>0</v>
      </c>
      <c r="Q382" s="138"/>
      <c r="R382" s="138">
        <v>0</v>
      </c>
      <c r="S382" s="138"/>
      <c r="T382" s="93">
        <v>0</v>
      </c>
    </row>
    <row r="383" spans="2:20" ht="11.25" customHeight="1" x14ac:dyDescent="0.25">
      <c r="B383" s="150" t="s">
        <v>334</v>
      </c>
      <c r="C383" s="150"/>
      <c r="D383" s="147">
        <v>30000</v>
      </c>
      <c r="E383" s="147"/>
      <c r="F383" s="147">
        <v>7400</v>
      </c>
      <c r="G383" s="147"/>
      <c r="H383" s="148">
        <v>37400</v>
      </c>
      <c r="I383" s="148"/>
      <c r="J383" s="147">
        <v>37400</v>
      </c>
      <c r="K383" s="147"/>
      <c r="L383" s="146">
        <v>0</v>
      </c>
      <c r="M383" s="146"/>
      <c r="N383" s="144">
        <v>0</v>
      </c>
      <c r="O383" s="144"/>
      <c r="P383" s="144">
        <v>0</v>
      </c>
      <c r="Q383" s="144"/>
      <c r="R383" s="144">
        <v>0</v>
      </c>
      <c r="S383" s="144"/>
      <c r="T383" s="92">
        <v>0</v>
      </c>
    </row>
    <row r="384" spans="2:20" ht="12.6" customHeight="1" x14ac:dyDescent="0.25">
      <c r="B384" s="149" t="s">
        <v>313</v>
      </c>
      <c r="C384" s="149"/>
      <c r="D384" s="147">
        <v>30000</v>
      </c>
      <c r="E384" s="147"/>
      <c r="F384" s="147">
        <v>7400</v>
      </c>
      <c r="G384" s="147"/>
      <c r="H384" s="148">
        <v>37400</v>
      </c>
      <c r="I384" s="148"/>
      <c r="J384" s="147">
        <v>37400</v>
      </c>
      <c r="K384" s="147"/>
      <c r="L384" s="146">
        <v>0</v>
      </c>
      <c r="M384" s="146"/>
      <c r="N384" s="144">
        <v>0</v>
      </c>
      <c r="O384" s="144"/>
      <c r="P384" s="144">
        <v>0</v>
      </c>
      <c r="Q384" s="144"/>
      <c r="R384" s="144">
        <v>0</v>
      </c>
      <c r="S384" s="144"/>
      <c r="T384" s="92">
        <v>0</v>
      </c>
    </row>
    <row r="385" spans="2:20" ht="9.6" customHeight="1" x14ac:dyDescent="0.25">
      <c r="B385" s="145" t="s">
        <v>325</v>
      </c>
      <c r="C385" s="145"/>
      <c r="D385" s="147">
        <v>30000</v>
      </c>
      <c r="E385" s="147"/>
      <c r="F385" s="147">
        <v>7400</v>
      </c>
      <c r="G385" s="147"/>
      <c r="H385" s="148">
        <v>37400</v>
      </c>
      <c r="I385" s="148"/>
      <c r="J385" s="147">
        <v>37400</v>
      </c>
      <c r="K385" s="147"/>
      <c r="L385" s="146">
        <v>0</v>
      </c>
      <c r="M385" s="146"/>
      <c r="N385" s="144">
        <v>0</v>
      </c>
      <c r="O385" s="144"/>
      <c r="P385" s="144">
        <v>0</v>
      </c>
      <c r="Q385" s="144"/>
      <c r="R385" s="144">
        <v>0</v>
      </c>
      <c r="S385" s="144"/>
      <c r="T385" s="92">
        <v>0</v>
      </c>
    </row>
    <row r="386" spans="2:20" ht="9.1999999999999993" customHeight="1" x14ac:dyDescent="0.25">
      <c r="B386" s="145" t="s">
        <v>335</v>
      </c>
      <c r="C386" s="145"/>
      <c r="D386" s="147">
        <v>30000</v>
      </c>
      <c r="E386" s="147"/>
      <c r="F386" s="147">
        <v>7400</v>
      </c>
      <c r="G386" s="147"/>
      <c r="H386" s="148">
        <v>37400</v>
      </c>
      <c r="I386" s="148"/>
      <c r="J386" s="147">
        <v>37400</v>
      </c>
      <c r="K386" s="147"/>
      <c r="L386" s="146">
        <v>0</v>
      </c>
      <c r="M386" s="146"/>
      <c r="N386" s="144">
        <v>0</v>
      </c>
      <c r="O386" s="144"/>
      <c r="P386" s="144">
        <v>0</v>
      </c>
      <c r="Q386" s="144"/>
      <c r="R386" s="144">
        <v>0</v>
      </c>
      <c r="S386" s="144"/>
      <c r="T386" s="92">
        <v>0</v>
      </c>
    </row>
    <row r="387" spans="2:20" ht="8.4499999999999993" customHeight="1" x14ac:dyDescent="0.25">
      <c r="B387" s="141" t="s">
        <v>336</v>
      </c>
      <c r="C387" s="141"/>
      <c r="D387" s="143">
        <v>30000</v>
      </c>
      <c r="E387" s="143"/>
      <c r="F387" s="143">
        <v>7400</v>
      </c>
      <c r="G387" s="143"/>
      <c r="H387" s="137">
        <v>37400</v>
      </c>
      <c r="I387" s="137"/>
      <c r="J387" s="143">
        <v>37400</v>
      </c>
      <c r="K387" s="143"/>
      <c r="L387" s="142">
        <v>0</v>
      </c>
      <c r="M387" s="142"/>
      <c r="N387" s="138">
        <v>0</v>
      </c>
      <c r="O387" s="138"/>
      <c r="P387" s="138">
        <v>0</v>
      </c>
      <c r="Q387" s="138"/>
      <c r="R387" s="138">
        <v>0</v>
      </c>
      <c r="S387" s="138"/>
      <c r="T387" s="93">
        <v>0</v>
      </c>
    </row>
    <row r="388" spans="2:20" ht="11.25" customHeight="1" x14ac:dyDescent="0.25">
      <c r="B388" s="150" t="s">
        <v>337</v>
      </c>
      <c r="C388" s="150"/>
      <c r="D388" s="147">
        <v>300000</v>
      </c>
      <c r="E388" s="147"/>
      <c r="F388" s="146">
        <v>0</v>
      </c>
      <c r="G388" s="146"/>
      <c r="H388" s="148">
        <v>300000</v>
      </c>
      <c r="I388" s="148"/>
      <c r="J388" s="147">
        <v>297205.31</v>
      </c>
      <c r="K388" s="147"/>
      <c r="L388" s="147">
        <v>2794.69</v>
      </c>
      <c r="M388" s="147"/>
      <c r="N388" s="144">
        <v>337.5</v>
      </c>
      <c r="O388" s="144"/>
      <c r="P388" s="144">
        <v>0</v>
      </c>
      <c r="Q388" s="144"/>
      <c r="R388" s="144">
        <v>0</v>
      </c>
      <c r="S388" s="144"/>
      <c r="T388" s="92">
        <v>0</v>
      </c>
    </row>
    <row r="389" spans="2:20" ht="12.6" customHeight="1" x14ac:dyDescent="0.25">
      <c r="B389" s="149" t="s">
        <v>313</v>
      </c>
      <c r="C389" s="149"/>
      <c r="D389" s="147">
        <v>300000</v>
      </c>
      <c r="E389" s="147"/>
      <c r="F389" s="146">
        <v>0</v>
      </c>
      <c r="G389" s="146"/>
      <c r="H389" s="148">
        <v>300000</v>
      </c>
      <c r="I389" s="148"/>
      <c r="J389" s="147">
        <v>297205.31</v>
      </c>
      <c r="K389" s="147"/>
      <c r="L389" s="147">
        <v>2794.69</v>
      </c>
      <c r="M389" s="147"/>
      <c r="N389" s="144">
        <v>337.5</v>
      </c>
      <c r="O389" s="144"/>
      <c r="P389" s="144">
        <v>0</v>
      </c>
      <c r="Q389" s="144"/>
      <c r="R389" s="144">
        <v>0</v>
      </c>
      <c r="S389" s="144"/>
      <c r="T389" s="92">
        <v>0</v>
      </c>
    </row>
    <row r="390" spans="2:20" ht="9.6" customHeight="1" x14ac:dyDescent="0.25">
      <c r="B390" s="145" t="s">
        <v>338</v>
      </c>
      <c r="C390" s="145"/>
      <c r="D390" s="147">
        <v>300000</v>
      </c>
      <c r="E390" s="147"/>
      <c r="F390" s="146">
        <v>0</v>
      </c>
      <c r="G390" s="146"/>
      <c r="H390" s="148">
        <v>300000</v>
      </c>
      <c r="I390" s="148"/>
      <c r="J390" s="147">
        <v>297205.31</v>
      </c>
      <c r="K390" s="147"/>
      <c r="L390" s="147">
        <v>2794.69</v>
      </c>
      <c r="M390" s="147"/>
      <c r="N390" s="144">
        <v>337.5</v>
      </c>
      <c r="O390" s="144"/>
      <c r="P390" s="144">
        <v>0</v>
      </c>
      <c r="Q390" s="144"/>
      <c r="R390" s="144">
        <v>0</v>
      </c>
      <c r="S390" s="144"/>
      <c r="T390" s="92">
        <v>0</v>
      </c>
    </row>
    <row r="391" spans="2:20" ht="9.1999999999999993" customHeight="1" x14ac:dyDescent="0.25">
      <c r="B391" s="145" t="s">
        <v>339</v>
      </c>
      <c r="C391" s="145"/>
      <c r="D391" s="147">
        <v>300000</v>
      </c>
      <c r="E391" s="147"/>
      <c r="F391" s="146">
        <v>0</v>
      </c>
      <c r="G391" s="146"/>
      <c r="H391" s="148">
        <v>300000</v>
      </c>
      <c r="I391" s="148"/>
      <c r="J391" s="147">
        <v>297205.31</v>
      </c>
      <c r="K391" s="147"/>
      <c r="L391" s="147">
        <v>2794.69</v>
      </c>
      <c r="M391" s="147"/>
      <c r="N391" s="144">
        <v>337.5</v>
      </c>
      <c r="O391" s="144"/>
      <c r="P391" s="144">
        <v>0</v>
      </c>
      <c r="Q391" s="144"/>
      <c r="R391" s="144">
        <v>0</v>
      </c>
      <c r="S391" s="144"/>
      <c r="T391" s="92">
        <v>0</v>
      </c>
    </row>
    <row r="392" spans="2:20" ht="8.4499999999999993" customHeight="1" x14ac:dyDescent="0.25">
      <c r="B392" s="141" t="s">
        <v>340</v>
      </c>
      <c r="C392" s="141"/>
      <c r="D392" s="143">
        <v>300000</v>
      </c>
      <c r="E392" s="143"/>
      <c r="F392" s="142">
        <v>0</v>
      </c>
      <c r="G392" s="142"/>
      <c r="H392" s="137">
        <v>300000</v>
      </c>
      <c r="I392" s="137"/>
      <c r="J392" s="143">
        <v>297205.31</v>
      </c>
      <c r="K392" s="143"/>
      <c r="L392" s="143">
        <v>2794.69</v>
      </c>
      <c r="M392" s="143"/>
      <c r="N392" s="138">
        <v>337.5</v>
      </c>
      <c r="O392" s="138"/>
      <c r="P392" s="138">
        <v>0</v>
      </c>
      <c r="Q392" s="138"/>
      <c r="R392" s="138">
        <v>0</v>
      </c>
      <c r="S392" s="138"/>
      <c r="T392" s="93">
        <v>0</v>
      </c>
    </row>
    <row r="393" spans="2:20" ht="11.25" customHeight="1" x14ac:dyDescent="0.25">
      <c r="B393" s="150" t="s">
        <v>341</v>
      </c>
      <c r="C393" s="150"/>
      <c r="D393" s="146">
        <v>0</v>
      </c>
      <c r="E393" s="146"/>
      <c r="F393" s="147">
        <v>5000</v>
      </c>
      <c r="G393" s="147"/>
      <c r="H393" s="148">
        <v>5000</v>
      </c>
      <c r="I393" s="148"/>
      <c r="J393" s="147">
        <v>5000</v>
      </c>
      <c r="K393" s="147"/>
      <c r="L393" s="146">
        <v>0</v>
      </c>
      <c r="M393" s="146"/>
      <c r="N393" s="144">
        <v>0</v>
      </c>
      <c r="O393" s="144"/>
      <c r="P393" s="144">
        <v>0</v>
      </c>
      <c r="Q393" s="144"/>
      <c r="R393" s="144">
        <v>0</v>
      </c>
      <c r="S393" s="144"/>
      <c r="T393" s="92">
        <v>0</v>
      </c>
    </row>
    <row r="394" spans="2:20" ht="12.6" customHeight="1" x14ac:dyDescent="0.25">
      <c r="B394" s="145" t="s">
        <v>313</v>
      </c>
      <c r="C394" s="145"/>
      <c r="D394" s="146">
        <v>0</v>
      </c>
      <c r="E394" s="146"/>
      <c r="F394" s="147">
        <v>5000</v>
      </c>
      <c r="G394" s="147"/>
      <c r="H394" s="148">
        <v>5000</v>
      </c>
      <c r="I394" s="148"/>
      <c r="J394" s="147">
        <v>5000</v>
      </c>
      <c r="K394" s="147"/>
      <c r="L394" s="146">
        <v>0</v>
      </c>
      <c r="M394" s="146"/>
      <c r="N394" s="144">
        <v>0</v>
      </c>
      <c r="O394" s="144"/>
      <c r="P394" s="144">
        <v>0</v>
      </c>
      <c r="Q394" s="144"/>
      <c r="R394" s="144">
        <v>0</v>
      </c>
      <c r="S394" s="144"/>
      <c r="T394" s="92">
        <v>0</v>
      </c>
    </row>
    <row r="395" spans="2:20" ht="9.6" customHeight="1" x14ac:dyDescent="0.25">
      <c r="B395" s="145" t="s">
        <v>342</v>
      </c>
      <c r="C395" s="145"/>
      <c r="D395" s="146">
        <v>0</v>
      </c>
      <c r="E395" s="146"/>
      <c r="F395" s="147">
        <v>5000</v>
      </c>
      <c r="G395" s="147"/>
      <c r="H395" s="148">
        <v>5000</v>
      </c>
      <c r="I395" s="148"/>
      <c r="J395" s="147">
        <v>5000</v>
      </c>
      <c r="K395" s="147"/>
      <c r="L395" s="146">
        <v>0</v>
      </c>
      <c r="M395" s="146"/>
      <c r="N395" s="144">
        <v>0</v>
      </c>
      <c r="O395" s="144"/>
      <c r="P395" s="144">
        <v>0</v>
      </c>
      <c r="Q395" s="144"/>
      <c r="R395" s="144">
        <v>0</v>
      </c>
      <c r="S395" s="144"/>
      <c r="T395" s="92">
        <v>0</v>
      </c>
    </row>
    <row r="396" spans="2:20" ht="9" customHeight="1" x14ac:dyDescent="0.25">
      <c r="B396" s="145" t="s">
        <v>343</v>
      </c>
      <c r="C396" s="145"/>
      <c r="D396" s="146">
        <v>0</v>
      </c>
      <c r="E396" s="146"/>
      <c r="F396" s="147">
        <v>5000</v>
      </c>
      <c r="G396" s="147"/>
      <c r="H396" s="148">
        <v>5000</v>
      </c>
      <c r="I396" s="148"/>
      <c r="J396" s="147">
        <v>5000</v>
      </c>
      <c r="K396" s="147"/>
      <c r="L396" s="146">
        <v>0</v>
      </c>
      <c r="M396" s="146"/>
      <c r="N396" s="144">
        <v>0</v>
      </c>
      <c r="O396" s="144"/>
      <c r="P396" s="144">
        <v>0</v>
      </c>
      <c r="Q396" s="144"/>
      <c r="R396" s="144">
        <v>0</v>
      </c>
      <c r="S396" s="144"/>
      <c r="T396" s="92">
        <v>0</v>
      </c>
    </row>
    <row r="397" spans="2:20" ht="8.85" customHeight="1" x14ac:dyDescent="0.25">
      <c r="B397" s="141" t="s">
        <v>344</v>
      </c>
      <c r="C397" s="141"/>
      <c r="D397" s="142">
        <v>0</v>
      </c>
      <c r="E397" s="142"/>
      <c r="F397" s="143">
        <v>5000</v>
      </c>
      <c r="G397" s="143"/>
      <c r="H397" s="137">
        <v>5000</v>
      </c>
      <c r="I397" s="137"/>
      <c r="J397" s="143">
        <v>5000</v>
      </c>
      <c r="K397" s="143"/>
      <c r="L397" s="142">
        <v>0</v>
      </c>
      <c r="M397" s="142"/>
      <c r="N397" s="138">
        <v>0</v>
      </c>
      <c r="O397" s="138"/>
      <c r="P397" s="138">
        <v>0</v>
      </c>
      <c r="Q397" s="138"/>
      <c r="R397" s="138">
        <v>0</v>
      </c>
      <c r="S397" s="138"/>
      <c r="T397" s="93">
        <v>0</v>
      </c>
    </row>
    <row r="398" spans="2:20" ht="11.25" customHeight="1" x14ac:dyDescent="0.25">
      <c r="B398" s="150" t="s">
        <v>345</v>
      </c>
      <c r="C398" s="150"/>
      <c r="D398" s="147">
        <v>100000</v>
      </c>
      <c r="E398" s="147"/>
      <c r="F398" s="146">
        <v>0</v>
      </c>
      <c r="G398" s="146"/>
      <c r="H398" s="148">
        <v>100000</v>
      </c>
      <c r="I398" s="148"/>
      <c r="J398" s="147">
        <v>100000</v>
      </c>
      <c r="K398" s="147"/>
      <c r="L398" s="146">
        <v>0</v>
      </c>
      <c r="M398" s="146"/>
      <c r="N398" s="144">
        <v>0</v>
      </c>
      <c r="O398" s="144"/>
      <c r="P398" s="144">
        <v>0</v>
      </c>
      <c r="Q398" s="144"/>
      <c r="R398" s="144">
        <v>0</v>
      </c>
      <c r="S398" s="144"/>
      <c r="T398" s="92">
        <v>0</v>
      </c>
    </row>
    <row r="399" spans="2:20" ht="12.6" customHeight="1" x14ac:dyDescent="0.25">
      <c r="B399" s="149" t="s">
        <v>313</v>
      </c>
      <c r="C399" s="149"/>
      <c r="D399" s="147">
        <v>100000</v>
      </c>
      <c r="E399" s="147"/>
      <c r="F399" s="146">
        <v>0</v>
      </c>
      <c r="G399" s="146"/>
      <c r="H399" s="148">
        <v>100000</v>
      </c>
      <c r="I399" s="148"/>
      <c r="J399" s="147">
        <v>100000</v>
      </c>
      <c r="K399" s="147"/>
      <c r="L399" s="146">
        <v>0</v>
      </c>
      <c r="M399" s="146"/>
      <c r="N399" s="144">
        <v>0</v>
      </c>
      <c r="O399" s="144"/>
      <c r="P399" s="144">
        <v>0</v>
      </c>
      <c r="Q399" s="144"/>
      <c r="R399" s="144">
        <v>0</v>
      </c>
      <c r="S399" s="144"/>
      <c r="T399" s="92">
        <v>0</v>
      </c>
    </row>
    <row r="400" spans="2:20" ht="9.6" customHeight="1" x14ac:dyDescent="0.25">
      <c r="B400" s="145" t="s">
        <v>342</v>
      </c>
      <c r="C400" s="145"/>
      <c r="D400" s="147">
        <v>100000</v>
      </c>
      <c r="E400" s="147"/>
      <c r="F400" s="146">
        <v>0</v>
      </c>
      <c r="G400" s="146"/>
      <c r="H400" s="148">
        <v>100000</v>
      </c>
      <c r="I400" s="148"/>
      <c r="J400" s="147">
        <v>100000</v>
      </c>
      <c r="K400" s="147"/>
      <c r="L400" s="146">
        <v>0</v>
      </c>
      <c r="M400" s="146"/>
      <c r="N400" s="144">
        <v>0</v>
      </c>
      <c r="O400" s="144"/>
      <c r="P400" s="144">
        <v>0</v>
      </c>
      <c r="Q400" s="144"/>
      <c r="R400" s="144">
        <v>0</v>
      </c>
      <c r="S400" s="144"/>
      <c r="T400" s="92">
        <v>0</v>
      </c>
    </row>
    <row r="401" spans="2:20" ht="9.1999999999999993" customHeight="1" x14ac:dyDescent="0.25">
      <c r="B401" s="145" t="s">
        <v>346</v>
      </c>
      <c r="C401" s="145"/>
      <c r="D401" s="147">
        <v>100000</v>
      </c>
      <c r="E401" s="147"/>
      <c r="F401" s="146">
        <v>0</v>
      </c>
      <c r="G401" s="146"/>
      <c r="H401" s="148">
        <v>100000</v>
      </c>
      <c r="I401" s="148"/>
      <c r="J401" s="147">
        <v>100000</v>
      </c>
      <c r="K401" s="147"/>
      <c r="L401" s="146">
        <v>0</v>
      </c>
      <c r="M401" s="146"/>
      <c r="N401" s="144">
        <v>0</v>
      </c>
      <c r="O401" s="144"/>
      <c r="P401" s="144">
        <v>0</v>
      </c>
      <c r="Q401" s="144"/>
      <c r="R401" s="144">
        <v>0</v>
      </c>
      <c r="S401" s="144"/>
      <c r="T401" s="92">
        <v>0</v>
      </c>
    </row>
    <row r="402" spans="2:20" ht="8.4499999999999993" customHeight="1" x14ac:dyDescent="0.25">
      <c r="B402" s="141" t="s">
        <v>347</v>
      </c>
      <c r="C402" s="141"/>
      <c r="D402" s="143">
        <v>100000</v>
      </c>
      <c r="E402" s="143"/>
      <c r="F402" s="142">
        <v>0</v>
      </c>
      <c r="G402" s="142"/>
      <c r="H402" s="137">
        <v>100000</v>
      </c>
      <c r="I402" s="137"/>
      <c r="J402" s="143">
        <v>100000</v>
      </c>
      <c r="K402" s="143"/>
      <c r="L402" s="142">
        <v>0</v>
      </c>
      <c r="M402" s="142"/>
      <c r="N402" s="138">
        <v>0</v>
      </c>
      <c r="O402" s="138"/>
      <c r="P402" s="138">
        <v>0</v>
      </c>
      <c r="Q402" s="138"/>
      <c r="R402" s="138">
        <v>0</v>
      </c>
      <c r="S402" s="138"/>
      <c r="T402" s="93">
        <v>0</v>
      </c>
    </row>
    <row r="403" spans="2:20" ht="11.25" customHeight="1" x14ac:dyDescent="0.25">
      <c r="B403" s="150" t="s">
        <v>348</v>
      </c>
      <c r="C403" s="150"/>
      <c r="D403" s="147">
        <v>6000</v>
      </c>
      <c r="E403" s="147"/>
      <c r="F403" s="146">
        <v>0</v>
      </c>
      <c r="G403" s="146"/>
      <c r="H403" s="148">
        <v>6000</v>
      </c>
      <c r="I403" s="148"/>
      <c r="J403" s="147">
        <v>6000</v>
      </c>
      <c r="K403" s="147"/>
      <c r="L403" s="146">
        <v>0</v>
      </c>
      <c r="M403" s="146"/>
      <c r="N403" s="144">
        <v>0</v>
      </c>
      <c r="O403" s="144"/>
      <c r="P403" s="144">
        <v>0</v>
      </c>
      <c r="Q403" s="144"/>
      <c r="R403" s="144">
        <v>0</v>
      </c>
      <c r="S403" s="144"/>
      <c r="T403" s="92">
        <v>0</v>
      </c>
    </row>
    <row r="404" spans="2:20" ht="12.6" customHeight="1" x14ac:dyDescent="0.25">
      <c r="B404" s="149" t="s">
        <v>313</v>
      </c>
      <c r="C404" s="149"/>
      <c r="D404" s="147">
        <v>6000</v>
      </c>
      <c r="E404" s="147"/>
      <c r="F404" s="146">
        <v>0</v>
      </c>
      <c r="G404" s="146"/>
      <c r="H404" s="148">
        <v>6000</v>
      </c>
      <c r="I404" s="148"/>
      <c r="J404" s="147">
        <v>6000</v>
      </c>
      <c r="K404" s="147"/>
      <c r="L404" s="146">
        <v>0</v>
      </c>
      <c r="M404" s="146"/>
      <c r="N404" s="144">
        <v>0</v>
      </c>
      <c r="O404" s="144"/>
      <c r="P404" s="144">
        <v>0</v>
      </c>
      <c r="Q404" s="144"/>
      <c r="R404" s="144">
        <v>0</v>
      </c>
      <c r="S404" s="144"/>
      <c r="T404" s="92">
        <v>0</v>
      </c>
    </row>
    <row r="405" spans="2:20" ht="9.6" customHeight="1" x14ac:dyDescent="0.25">
      <c r="B405" s="145" t="s">
        <v>342</v>
      </c>
      <c r="C405" s="145"/>
      <c r="D405" s="147">
        <v>6000</v>
      </c>
      <c r="E405" s="147"/>
      <c r="F405" s="146">
        <v>0</v>
      </c>
      <c r="G405" s="146"/>
      <c r="H405" s="148">
        <v>6000</v>
      </c>
      <c r="I405" s="148"/>
      <c r="J405" s="147">
        <v>6000</v>
      </c>
      <c r="K405" s="147"/>
      <c r="L405" s="146">
        <v>0</v>
      </c>
      <c r="M405" s="146"/>
      <c r="N405" s="144">
        <v>0</v>
      </c>
      <c r="O405" s="144"/>
      <c r="P405" s="144">
        <v>0</v>
      </c>
      <c r="Q405" s="144"/>
      <c r="R405" s="144">
        <v>0</v>
      </c>
      <c r="S405" s="144"/>
      <c r="T405" s="92">
        <v>0</v>
      </c>
    </row>
    <row r="406" spans="2:20" ht="9.1999999999999993" customHeight="1" x14ac:dyDescent="0.25">
      <c r="B406" s="145" t="s">
        <v>349</v>
      </c>
      <c r="C406" s="145"/>
      <c r="D406" s="147">
        <v>6000</v>
      </c>
      <c r="E406" s="147"/>
      <c r="F406" s="146">
        <v>0</v>
      </c>
      <c r="G406" s="146"/>
      <c r="H406" s="148">
        <v>6000</v>
      </c>
      <c r="I406" s="148"/>
      <c r="J406" s="147">
        <v>6000</v>
      </c>
      <c r="K406" s="147"/>
      <c r="L406" s="146">
        <v>0</v>
      </c>
      <c r="M406" s="146"/>
      <c r="N406" s="144">
        <v>0</v>
      </c>
      <c r="O406" s="144"/>
      <c r="P406" s="144">
        <v>0</v>
      </c>
      <c r="Q406" s="144"/>
      <c r="R406" s="144">
        <v>0</v>
      </c>
      <c r="S406" s="144"/>
      <c r="T406" s="92">
        <v>0</v>
      </c>
    </row>
    <row r="407" spans="2:20" ht="8.25" customHeight="1" x14ac:dyDescent="0.25">
      <c r="B407" s="141" t="s">
        <v>350</v>
      </c>
      <c r="C407" s="141"/>
      <c r="D407" s="143">
        <v>6000</v>
      </c>
      <c r="E407" s="143"/>
      <c r="F407" s="142">
        <v>0</v>
      </c>
      <c r="G407" s="142"/>
      <c r="H407" s="137">
        <v>6000</v>
      </c>
      <c r="I407" s="137"/>
      <c r="J407" s="143">
        <v>6000</v>
      </c>
      <c r="K407" s="143"/>
      <c r="L407" s="142">
        <v>0</v>
      </c>
      <c r="M407" s="142"/>
      <c r="N407" s="138">
        <v>0</v>
      </c>
      <c r="O407" s="138"/>
      <c r="P407" s="138">
        <v>0</v>
      </c>
      <c r="Q407" s="138"/>
      <c r="R407" s="138">
        <v>0</v>
      </c>
      <c r="S407" s="138"/>
      <c r="T407" s="93">
        <v>0</v>
      </c>
    </row>
    <row r="408" spans="2:20" ht="13.5" customHeight="1" x14ac:dyDescent="0.25">
      <c r="B408" s="162" t="s">
        <v>117</v>
      </c>
      <c r="C408" s="164" t="s">
        <v>118</v>
      </c>
      <c r="D408" s="165"/>
      <c r="E408" s="164" t="s">
        <v>119</v>
      </c>
      <c r="F408" s="165"/>
      <c r="G408" s="164" t="s">
        <v>120</v>
      </c>
      <c r="H408" s="165"/>
      <c r="I408" s="168" t="s">
        <v>121</v>
      </c>
      <c r="J408" s="169"/>
      <c r="K408" s="160" t="s">
        <v>122</v>
      </c>
      <c r="L408" s="172"/>
      <c r="M408" s="172"/>
      <c r="N408" s="172"/>
      <c r="O408" s="172"/>
      <c r="P408" s="172"/>
      <c r="Q408" s="172"/>
      <c r="R408" s="172"/>
      <c r="S408" s="172"/>
      <c r="T408" s="161"/>
    </row>
    <row r="409" spans="2:20" ht="18" customHeight="1" x14ac:dyDescent="0.25">
      <c r="B409" s="163"/>
      <c r="C409" s="166"/>
      <c r="D409" s="167"/>
      <c r="E409" s="166"/>
      <c r="F409" s="167"/>
      <c r="G409" s="166"/>
      <c r="H409" s="167"/>
      <c r="I409" s="170"/>
      <c r="J409" s="171"/>
      <c r="K409" s="156" t="s">
        <v>123</v>
      </c>
      <c r="L409" s="157"/>
      <c r="M409" s="173" t="s">
        <v>124</v>
      </c>
      <c r="N409" s="174"/>
      <c r="O409" s="156" t="s">
        <v>125</v>
      </c>
      <c r="P409" s="157"/>
      <c r="Q409" s="158" t="s">
        <v>126</v>
      </c>
      <c r="R409" s="159"/>
      <c r="S409" s="160" t="s">
        <v>127</v>
      </c>
      <c r="T409" s="161"/>
    </row>
    <row r="410" spans="2:20" ht="8.25" customHeight="1" x14ac:dyDescent="0.25">
      <c r="B410" s="139" t="s">
        <v>128</v>
      </c>
      <c r="C410" s="139"/>
      <c r="D410" s="147">
        <v>21400400819</v>
      </c>
      <c r="E410" s="147"/>
      <c r="F410" s="147">
        <v>320126288.27999997</v>
      </c>
      <c r="G410" s="147"/>
      <c r="H410" s="148">
        <v>847530204.27999997</v>
      </c>
      <c r="I410" s="148"/>
      <c r="J410" s="147">
        <v>686693873.94000006</v>
      </c>
      <c r="K410" s="147"/>
      <c r="L410" s="147">
        <v>160836330.34</v>
      </c>
      <c r="M410" s="147"/>
      <c r="N410" s="148">
        <v>154711161.38999999</v>
      </c>
      <c r="O410" s="148"/>
      <c r="P410" s="148">
        <v>71334909.319999993</v>
      </c>
      <c r="Q410" s="148"/>
      <c r="R410" s="148">
        <v>61448008.439999998</v>
      </c>
      <c r="S410" s="148"/>
      <c r="T410" s="87">
        <v>59100143.280000001</v>
      </c>
    </row>
    <row r="411" spans="2:20" ht="23.25" customHeight="1" x14ac:dyDescent="0.25">
      <c r="B411" s="152" t="s">
        <v>351</v>
      </c>
      <c r="C411" s="152"/>
      <c r="D411" s="154">
        <v>6000</v>
      </c>
      <c r="E411" s="154"/>
      <c r="F411" s="153">
        <v>0</v>
      </c>
      <c r="G411" s="153"/>
      <c r="H411" s="155">
        <v>6000</v>
      </c>
      <c r="I411" s="155"/>
      <c r="J411" s="154">
        <v>6000</v>
      </c>
      <c r="K411" s="154"/>
      <c r="L411" s="153">
        <v>0</v>
      </c>
      <c r="M411" s="153"/>
      <c r="N411" s="151">
        <v>0</v>
      </c>
      <c r="O411" s="151"/>
      <c r="P411" s="151">
        <v>0</v>
      </c>
      <c r="Q411" s="151"/>
      <c r="R411" s="151">
        <v>0</v>
      </c>
      <c r="S411" s="151"/>
      <c r="T411" s="94">
        <v>0</v>
      </c>
    </row>
    <row r="412" spans="2:20" ht="12.6" customHeight="1" x14ac:dyDescent="0.25">
      <c r="B412" s="145" t="s">
        <v>313</v>
      </c>
      <c r="C412" s="145"/>
      <c r="D412" s="147">
        <v>6000</v>
      </c>
      <c r="E412" s="147"/>
      <c r="F412" s="146">
        <v>0</v>
      </c>
      <c r="G412" s="146"/>
      <c r="H412" s="148">
        <v>6000</v>
      </c>
      <c r="I412" s="148"/>
      <c r="J412" s="147">
        <v>6000</v>
      </c>
      <c r="K412" s="147"/>
      <c r="L412" s="146">
        <v>0</v>
      </c>
      <c r="M412" s="146"/>
      <c r="N412" s="144">
        <v>0</v>
      </c>
      <c r="O412" s="144"/>
      <c r="P412" s="144">
        <v>0</v>
      </c>
      <c r="Q412" s="144"/>
      <c r="R412" s="144">
        <v>0</v>
      </c>
      <c r="S412" s="144"/>
      <c r="T412" s="92">
        <v>0</v>
      </c>
    </row>
    <row r="413" spans="2:20" ht="9.6" customHeight="1" x14ac:dyDescent="0.25">
      <c r="B413" s="145" t="s">
        <v>342</v>
      </c>
      <c r="C413" s="145"/>
      <c r="D413" s="147">
        <v>6000</v>
      </c>
      <c r="E413" s="147"/>
      <c r="F413" s="146">
        <v>0</v>
      </c>
      <c r="G413" s="146"/>
      <c r="H413" s="148">
        <v>6000</v>
      </c>
      <c r="I413" s="148"/>
      <c r="J413" s="147">
        <v>6000</v>
      </c>
      <c r="K413" s="147"/>
      <c r="L413" s="146">
        <v>0</v>
      </c>
      <c r="M413" s="146"/>
      <c r="N413" s="144">
        <v>0</v>
      </c>
      <c r="O413" s="144"/>
      <c r="P413" s="144">
        <v>0</v>
      </c>
      <c r="Q413" s="144"/>
      <c r="R413" s="144">
        <v>0</v>
      </c>
      <c r="S413" s="144"/>
      <c r="T413" s="92">
        <v>0</v>
      </c>
    </row>
    <row r="414" spans="2:20" ht="9" customHeight="1" x14ac:dyDescent="0.25">
      <c r="B414" s="145" t="s">
        <v>352</v>
      </c>
      <c r="C414" s="145"/>
      <c r="D414" s="147">
        <v>6000</v>
      </c>
      <c r="E414" s="147"/>
      <c r="F414" s="146">
        <v>0</v>
      </c>
      <c r="G414" s="146"/>
      <c r="H414" s="148">
        <v>6000</v>
      </c>
      <c r="I414" s="148"/>
      <c r="J414" s="147">
        <v>6000</v>
      </c>
      <c r="K414" s="147"/>
      <c r="L414" s="146">
        <v>0</v>
      </c>
      <c r="M414" s="146"/>
      <c r="N414" s="144">
        <v>0</v>
      </c>
      <c r="O414" s="144"/>
      <c r="P414" s="144">
        <v>0</v>
      </c>
      <c r="Q414" s="144"/>
      <c r="R414" s="144">
        <v>0</v>
      </c>
      <c r="S414" s="144"/>
      <c r="T414" s="92">
        <v>0</v>
      </c>
    </row>
    <row r="415" spans="2:20" ht="8.85" customHeight="1" x14ac:dyDescent="0.25">
      <c r="B415" s="141" t="s">
        <v>353</v>
      </c>
      <c r="C415" s="141"/>
      <c r="D415" s="143">
        <v>6000</v>
      </c>
      <c r="E415" s="143"/>
      <c r="F415" s="142">
        <v>0</v>
      </c>
      <c r="G415" s="142"/>
      <c r="H415" s="137">
        <v>6000</v>
      </c>
      <c r="I415" s="137"/>
      <c r="J415" s="143">
        <v>6000</v>
      </c>
      <c r="K415" s="143"/>
      <c r="L415" s="142">
        <v>0</v>
      </c>
      <c r="M415" s="142"/>
      <c r="N415" s="138">
        <v>0</v>
      </c>
      <c r="O415" s="138"/>
      <c r="P415" s="138">
        <v>0</v>
      </c>
      <c r="Q415" s="138"/>
      <c r="R415" s="138">
        <v>0</v>
      </c>
      <c r="S415" s="138"/>
      <c r="T415" s="93">
        <v>0</v>
      </c>
    </row>
    <row r="416" spans="2:20" ht="11.25" customHeight="1" x14ac:dyDescent="0.25">
      <c r="B416" s="150" t="s">
        <v>354</v>
      </c>
      <c r="C416" s="150"/>
      <c r="D416" s="147">
        <v>6000</v>
      </c>
      <c r="E416" s="147"/>
      <c r="F416" s="146">
        <v>0</v>
      </c>
      <c r="G416" s="146"/>
      <c r="H416" s="148">
        <v>6000</v>
      </c>
      <c r="I416" s="148"/>
      <c r="J416" s="147">
        <v>6000</v>
      </c>
      <c r="K416" s="147"/>
      <c r="L416" s="146">
        <v>0</v>
      </c>
      <c r="M416" s="146"/>
      <c r="N416" s="144">
        <v>0</v>
      </c>
      <c r="O416" s="144"/>
      <c r="P416" s="144">
        <v>0</v>
      </c>
      <c r="Q416" s="144"/>
      <c r="R416" s="144">
        <v>0</v>
      </c>
      <c r="S416" s="144"/>
      <c r="T416" s="92">
        <v>0</v>
      </c>
    </row>
    <row r="417" spans="2:20" ht="12.6" customHeight="1" x14ac:dyDescent="0.25">
      <c r="B417" s="149" t="s">
        <v>313</v>
      </c>
      <c r="C417" s="149"/>
      <c r="D417" s="147">
        <v>6000</v>
      </c>
      <c r="E417" s="147"/>
      <c r="F417" s="146">
        <v>0</v>
      </c>
      <c r="G417" s="146"/>
      <c r="H417" s="148">
        <v>6000</v>
      </c>
      <c r="I417" s="148"/>
      <c r="J417" s="147">
        <v>6000</v>
      </c>
      <c r="K417" s="147"/>
      <c r="L417" s="146">
        <v>0</v>
      </c>
      <c r="M417" s="146"/>
      <c r="N417" s="144">
        <v>0</v>
      </c>
      <c r="O417" s="144"/>
      <c r="P417" s="144">
        <v>0</v>
      </c>
      <c r="Q417" s="144"/>
      <c r="R417" s="144">
        <v>0</v>
      </c>
      <c r="S417" s="144"/>
      <c r="T417" s="92">
        <v>0</v>
      </c>
    </row>
    <row r="418" spans="2:20" ht="15.75" customHeight="1" x14ac:dyDescent="0.25">
      <c r="B418" s="145" t="s">
        <v>355</v>
      </c>
      <c r="C418" s="145"/>
      <c r="D418" s="147">
        <v>6000</v>
      </c>
      <c r="E418" s="147"/>
      <c r="F418" s="146">
        <v>0</v>
      </c>
      <c r="G418" s="146"/>
      <c r="H418" s="148">
        <v>6000</v>
      </c>
      <c r="I418" s="148"/>
      <c r="J418" s="147">
        <v>6000</v>
      </c>
      <c r="K418" s="147"/>
      <c r="L418" s="146">
        <v>0</v>
      </c>
      <c r="M418" s="146"/>
      <c r="N418" s="144">
        <v>0</v>
      </c>
      <c r="O418" s="144"/>
      <c r="P418" s="144">
        <v>0</v>
      </c>
      <c r="Q418" s="144"/>
      <c r="R418" s="144">
        <v>0</v>
      </c>
      <c r="S418" s="144"/>
      <c r="T418" s="92">
        <v>0</v>
      </c>
    </row>
    <row r="419" spans="2:20" ht="9" customHeight="1" x14ac:dyDescent="0.25">
      <c r="B419" s="145" t="s">
        <v>356</v>
      </c>
      <c r="C419" s="145"/>
      <c r="D419" s="147">
        <v>6000</v>
      </c>
      <c r="E419" s="147"/>
      <c r="F419" s="146">
        <v>0</v>
      </c>
      <c r="G419" s="146"/>
      <c r="H419" s="148">
        <v>6000</v>
      </c>
      <c r="I419" s="148"/>
      <c r="J419" s="147">
        <v>6000</v>
      </c>
      <c r="K419" s="147"/>
      <c r="L419" s="146">
        <v>0</v>
      </c>
      <c r="M419" s="146"/>
      <c r="N419" s="144">
        <v>0</v>
      </c>
      <c r="O419" s="144"/>
      <c r="P419" s="144">
        <v>0</v>
      </c>
      <c r="Q419" s="144"/>
      <c r="R419" s="144">
        <v>0</v>
      </c>
      <c r="S419" s="144"/>
      <c r="T419" s="92">
        <v>0</v>
      </c>
    </row>
    <row r="420" spans="2:20" ht="8.85" customHeight="1" x14ac:dyDescent="0.25">
      <c r="B420" s="141" t="s">
        <v>357</v>
      </c>
      <c r="C420" s="141"/>
      <c r="D420" s="143">
        <v>6000</v>
      </c>
      <c r="E420" s="143"/>
      <c r="F420" s="142">
        <v>0</v>
      </c>
      <c r="G420" s="142"/>
      <c r="H420" s="137">
        <v>6000</v>
      </c>
      <c r="I420" s="137"/>
      <c r="J420" s="143">
        <v>6000</v>
      </c>
      <c r="K420" s="143"/>
      <c r="L420" s="142">
        <v>0</v>
      </c>
      <c r="M420" s="142"/>
      <c r="N420" s="138">
        <v>0</v>
      </c>
      <c r="O420" s="138"/>
      <c r="P420" s="138">
        <v>0</v>
      </c>
      <c r="Q420" s="138"/>
      <c r="R420" s="138">
        <v>0</v>
      </c>
      <c r="S420" s="138"/>
      <c r="T420" s="93">
        <v>0</v>
      </c>
    </row>
    <row r="421" spans="2:20" ht="11.25" customHeight="1" x14ac:dyDescent="0.25">
      <c r="B421" s="150" t="s">
        <v>358</v>
      </c>
      <c r="C421" s="150"/>
      <c r="D421" s="147">
        <v>6000</v>
      </c>
      <c r="E421" s="147"/>
      <c r="F421" s="146">
        <v>0</v>
      </c>
      <c r="G421" s="146"/>
      <c r="H421" s="148">
        <v>6000</v>
      </c>
      <c r="I421" s="148"/>
      <c r="J421" s="147">
        <v>6000</v>
      </c>
      <c r="K421" s="147"/>
      <c r="L421" s="146">
        <v>0</v>
      </c>
      <c r="M421" s="146"/>
      <c r="N421" s="144">
        <v>0</v>
      </c>
      <c r="O421" s="144"/>
      <c r="P421" s="144">
        <v>0</v>
      </c>
      <c r="Q421" s="144"/>
      <c r="R421" s="144">
        <v>0</v>
      </c>
      <c r="S421" s="144"/>
      <c r="T421" s="92">
        <v>0</v>
      </c>
    </row>
    <row r="422" spans="2:20" ht="12.6" customHeight="1" x14ac:dyDescent="0.25">
      <c r="B422" s="149" t="s">
        <v>313</v>
      </c>
      <c r="C422" s="149"/>
      <c r="D422" s="147">
        <v>6000</v>
      </c>
      <c r="E422" s="147"/>
      <c r="F422" s="146">
        <v>0</v>
      </c>
      <c r="G422" s="146"/>
      <c r="H422" s="148">
        <v>6000</v>
      </c>
      <c r="I422" s="148"/>
      <c r="J422" s="147">
        <v>6000</v>
      </c>
      <c r="K422" s="147"/>
      <c r="L422" s="146">
        <v>0</v>
      </c>
      <c r="M422" s="146"/>
      <c r="N422" s="144">
        <v>0</v>
      </c>
      <c r="O422" s="144"/>
      <c r="P422" s="144">
        <v>0</v>
      </c>
      <c r="Q422" s="144"/>
      <c r="R422" s="144">
        <v>0</v>
      </c>
      <c r="S422" s="144"/>
      <c r="T422" s="92">
        <v>0</v>
      </c>
    </row>
    <row r="423" spans="2:20" ht="15.75" customHeight="1" x14ac:dyDescent="0.25">
      <c r="B423" s="145" t="s">
        <v>355</v>
      </c>
      <c r="C423" s="145"/>
      <c r="D423" s="147">
        <v>6000</v>
      </c>
      <c r="E423" s="147"/>
      <c r="F423" s="146">
        <v>0</v>
      </c>
      <c r="G423" s="146"/>
      <c r="H423" s="148">
        <v>6000</v>
      </c>
      <c r="I423" s="148"/>
      <c r="J423" s="147">
        <v>6000</v>
      </c>
      <c r="K423" s="147"/>
      <c r="L423" s="146">
        <v>0</v>
      </c>
      <c r="M423" s="146"/>
      <c r="N423" s="144">
        <v>0</v>
      </c>
      <c r="O423" s="144"/>
      <c r="P423" s="144">
        <v>0</v>
      </c>
      <c r="Q423" s="144"/>
      <c r="R423" s="144">
        <v>0</v>
      </c>
      <c r="S423" s="144"/>
      <c r="T423" s="92">
        <v>0</v>
      </c>
    </row>
    <row r="424" spans="2:20" ht="9" customHeight="1" x14ac:dyDescent="0.25">
      <c r="B424" s="145" t="s">
        <v>356</v>
      </c>
      <c r="C424" s="145"/>
      <c r="D424" s="147">
        <v>6000</v>
      </c>
      <c r="E424" s="147"/>
      <c r="F424" s="146">
        <v>0</v>
      </c>
      <c r="G424" s="146"/>
      <c r="H424" s="148">
        <v>6000</v>
      </c>
      <c r="I424" s="148"/>
      <c r="J424" s="147">
        <v>6000</v>
      </c>
      <c r="K424" s="147"/>
      <c r="L424" s="146">
        <v>0</v>
      </c>
      <c r="M424" s="146"/>
      <c r="N424" s="144">
        <v>0</v>
      </c>
      <c r="O424" s="144"/>
      <c r="P424" s="144">
        <v>0</v>
      </c>
      <c r="Q424" s="144"/>
      <c r="R424" s="144">
        <v>0</v>
      </c>
      <c r="S424" s="144"/>
      <c r="T424" s="92">
        <v>0</v>
      </c>
    </row>
    <row r="425" spans="2:20" ht="8.4499999999999993" customHeight="1" x14ac:dyDescent="0.25">
      <c r="B425" s="141" t="s">
        <v>359</v>
      </c>
      <c r="C425" s="141"/>
      <c r="D425" s="143">
        <v>6000</v>
      </c>
      <c r="E425" s="143"/>
      <c r="F425" s="142">
        <v>0</v>
      </c>
      <c r="G425" s="142"/>
      <c r="H425" s="137">
        <v>6000</v>
      </c>
      <c r="I425" s="137"/>
      <c r="J425" s="143">
        <v>6000</v>
      </c>
      <c r="K425" s="143"/>
      <c r="L425" s="142">
        <v>0</v>
      </c>
      <c r="M425" s="142"/>
      <c r="N425" s="138">
        <v>0</v>
      </c>
      <c r="O425" s="138"/>
      <c r="P425" s="138">
        <v>0</v>
      </c>
      <c r="Q425" s="138"/>
      <c r="R425" s="138">
        <v>0</v>
      </c>
      <c r="S425" s="138"/>
      <c r="T425" s="93">
        <v>0</v>
      </c>
    </row>
    <row r="426" spans="2:20" ht="11.25" customHeight="1" x14ac:dyDescent="0.25">
      <c r="B426" s="150" t="s">
        <v>360</v>
      </c>
      <c r="C426" s="150"/>
      <c r="D426" s="147">
        <v>36000</v>
      </c>
      <c r="E426" s="147"/>
      <c r="F426" s="146">
        <v>0</v>
      </c>
      <c r="G426" s="146"/>
      <c r="H426" s="148">
        <v>36000</v>
      </c>
      <c r="I426" s="148"/>
      <c r="J426" s="147">
        <v>36000</v>
      </c>
      <c r="K426" s="147"/>
      <c r="L426" s="146">
        <v>0</v>
      </c>
      <c r="M426" s="146"/>
      <c r="N426" s="144">
        <v>0</v>
      </c>
      <c r="O426" s="144"/>
      <c r="P426" s="144">
        <v>0</v>
      </c>
      <c r="Q426" s="144"/>
      <c r="R426" s="144">
        <v>0</v>
      </c>
      <c r="S426" s="144"/>
      <c r="T426" s="92">
        <v>0</v>
      </c>
    </row>
    <row r="427" spans="2:20" ht="12.6" customHeight="1" x14ac:dyDescent="0.25">
      <c r="B427" s="149" t="s">
        <v>313</v>
      </c>
      <c r="C427" s="149"/>
      <c r="D427" s="147">
        <v>36000</v>
      </c>
      <c r="E427" s="147"/>
      <c r="F427" s="146">
        <v>0</v>
      </c>
      <c r="G427" s="146"/>
      <c r="H427" s="148">
        <v>36000</v>
      </c>
      <c r="I427" s="148"/>
      <c r="J427" s="147">
        <v>36000</v>
      </c>
      <c r="K427" s="147"/>
      <c r="L427" s="146">
        <v>0</v>
      </c>
      <c r="M427" s="146"/>
      <c r="N427" s="144">
        <v>0</v>
      </c>
      <c r="O427" s="144"/>
      <c r="P427" s="144">
        <v>0</v>
      </c>
      <c r="Q427" s="144"/>
      <c r="R427" s="144">
        <v>0</v>
      </c>
      <c r="S427" s="144"/>
      <c r="T427" s="92">
        <v>0</v>
      </c>
    </row>
    <row r="428" spans="2:20" ht="15.75" customHeight="1" x14ac:dyDescent="0.25">
      <c r="B428" s="145" t="s">
        <v>355</v>
      </c>
      <c r="C428" s="145"/>
      <c r="D428" s="147">
        <v>36000</v>
      </c>
      <c r="E428" s="147"/>
      <c r="F428" s="146">
        <v>0</v>
      </c>
      <c r="G428" s="146"/>
      <c r="H428" s="148">
        <v>36000</v>
      </c>
      <c r="I428" s="148"/>
      <c r="J428" s="147">
        <v>36000</v>
      </c>
      <c r="K428" s="147"/>
      <c r="L428" s="146">
        <v>0</v>
      </c>
      <c r="M428" s="146"/>
      <c r="N428" s="144">
        <v>0</v>
      </c>
      <c r="O428" s="144"/>
      <c r="P428" s="144">
        <v>0</v>
      </c>
      <c r="Q428" s="144"/>
      <c r="R428" s="144">
        <v>0</v>
      </c>
      <c r="S428" s="144"/>
      <c r="T428" s="92">
        <v>0</v>
      </c>
    </row>
    <row r="429" spans="2:20" ht="9" customHeight="1" x14ac:dyDescent="0.25">
      <c r="B429" s="145" t="s">
        <v>361</v>
      </c>
      <c r="C429" s="145"/>
      <c r="D429" s="147">
        <v>36000</v>
      </c>
      <c r="E429" s="147"/>
      <c r="F429" s="146">
        <v>0</v>
      </c>
      <c r="G429" s="146"/>
      <c r="H429" s="148">
        <v>36000</v>
      </c>
      <c r="I429" s="148"/>
      <c r="J429" s="147">
        <v>36000</v>
      </c>
      <c r="K429" s="147"/>
      <c r="L429" s="146">
        <v>0</v>
      </c>
      <c r="M429" s="146"/>
      <c r="N429" s="144">
        <v>0</v>
      </c>
      <c r="O429" s="144"/>
      <c r="P429" s="144">
        <v>0</v>
      </c>
      <c r="Q429" s="144"/>
      <c r="R429" s="144">
        <v>0</v>
      </c>
      <c r="S429" s="144"/>
      <c r="T429" s="92">
        <v>0</v>
      </c>
    </row>
    <row r="430" spans="2:20" ht="8.4499999999999993" customHeight="1" x14ac:dyDescent="0.25">
      <c r="B430" s="141" t="s">
        <v>362</v>
      </c>
      <c r="C430" s="141"/>
      <c r="D430" s="143">
        <v>36000</v>
      </c>
      <c r="E430" s="143"/>
      <c r="F430" s="142">
        <v>0</v>
      </c>
      <c r="G430" s="142"/>
      <c r="H430" s="137">
        <v>36000</v>
      </c>
      <c r="I430" s="137"/>
      <c r="J430" s="143">
        <v>36000</v>
      </c>
      <c r="K430" s="143"/>
      <c r="L430" s="142">
        <v>0</v>
      </c>
      <c r="M430" s="142"/>
      <c r="N430" s="138">
        <v>0</v>
      </c>
      <c r="O430" s="138"/>
      <c r="P430" s="138">
        <v>0</v>
      </c>
      <c r="Q430" s="138"/>
      <c r="R430" s="138">
        <v>0</v>
      </c>
      <c r="S430" s="138"/>
      <c r="T430" s="93">
        <v>0</v>
      </c>
    </row>
    <row r="431" spans="2:20" ht="11.25" customHeight="1" x14ac:dyDescent="0.25">
      <c r="B431" s="150" t="s">
        <v>363</v>
      </c>
      <c r="C431" s="150"/>
      <c r="D431" s="147">
        <v>115000</v>
      </c>
      <c r="E431" s="147"/>
      <c r="F431" s="146">
        <v>0</v>
      </c>
      <c r="G431" s="146"/>
      <c r="H431" s="148">
        <v>115000</v>
      </c>
      <c r="I431" s="148"/>
      <c r="J431" s="147">
        <v>115000</v>
      </c>
      <c r="K431" s="147"/>
      <c r="L431" s="146">
        <v>0</v>
      </c>
      <c r="M431" s="146"/>
      <c r="N431" s="144">
        <v>0</v>
      </c>
      <c r="O431" s="144"/>
      <c r="P431" s="144">
        <v>0</v>
      </c>
      <c r="Q431" s="144"/>
      <c r="R431" s="144">
        <v>0</v>
      </c>
      <c r="S431" s="144"/>
      <c r="T431" s="92">
        <v>0</v>
      </c>
    </row>
    <row r="432" spans="2:20" ht="12.6" customHeight="1" x14ac:dyDescent="0.25">
      <c r="B432" s="149" t="s">
        <v>313</v>
      </c>
      <c r="C432" s="149"/>
      <c r="D432" s="147">
        <v>115000</v>
      </c>
      <c r="E432" s="147"/>
      <c r="F432" s="146">
        <v>0</v>
      </c>
      <c r="G432" s="146"/>
      <c r="H432" s="148">
        <v>115000</v>
      </c>
      <c r="I432" s="148"/>
      <c r="J432" s="147">
        <v>115000</v>
      </c>
      <c r="K432" s="147"/>
      <c r="L432" s="146">
        <v>0</v>
      </c>
      <c r="M432" s="146"/>
      <c r="N432" s="144">
        <v>0</v>
      </c>
      <c r="O432" s="144"/>
      <c r="P432" s="144">
        <v>0</v>
      </c>
      <c r="Q432" s="144"/>
      <c r="R432" s="144">
        <v>0</v>
      </c>
      <c r="S432" s="144"/>
      <c r="T432" s="92">
        <v>0</v>
      </c>
    </row>
    <row r="433" spans="2:20" ht="15.75" customHeight="1" x14ac:dyDescent="0.25">
      <c r="B433" s="145" t="s">
        <v>355</v>
      </c>
      <c r="C433" s="145"/>
      <c r="D433" s="147">
        <v>115000</v>
      </c>
      <c r="E433" s="147"/>
      <c r="F433" s="146">
        <v>0</v>
      </c>
      <c r="G433" s="146"/>
      <c r="H433" s="148">
        <v>115000</v>
      </c>
      <c r="I433" s="148"/>
      <c r="J433" s="147">
        <v>115000</v>
      </c>
      <c r="K433" s="147"/>
      <c r="L433" s="146">
        <v>0</v>
      </c>
      <c r="M433" s="146"/>
      <c r="N433" s="144">
        <v>0</v>
      </c>
      <c r="O433" s="144"/>
      <c r="P433" s="144">
        <v>0</v>
      </c>
      <c r="Q433" s="144"/>
      <c r="R433" s="144">
        <v>0</v>
      </c>
      <c r="S433" s="144"/>
      <c r="T433" s="92">
        <v>0</v>
      </c>
    </row>
    <row r="434" spans="2:20" ht="9" customHeight="1" x14ac:dyDescent="0.25">
      <c r="B434" s="145" t="s">
        <v>364</v>
      </c>
      <c r="C434" s="145"/>
      <c r="D434" s="147">
        <v>115000</v>
      </c>
      <c r="E434" s="147"/>
      <c r="F434" s="146">
        <v>0</v>
      </c>
      <c r="G434" s="146"/>
      <c r="H434" s="148">
        <v>115000</v>
      </c>
      <c r="I434" s="148"/>
      <c r="J434" s="147">
        <v>115000</v>
      </c>
      <c r="K434" s="147"/>
      <c r="L434" s="146">
        <v>0</v>
      </c>
      <c r="M434" s="146"/>
      <c r="N434" s="144">
        <v>0</v>
      </c>
      <c r="O434" s="144"/>
      <c r="P434" s="144">
        <v>0</v>
      </c>
      <c r="Q434" s="144"/>
      <c r="R434" s="144">
        <v>0</v>
      </c>
      <c r="S434" s="144"/>
      <c r="T434" s="92">
        <v>0</v>
      </c>
    </row>
    <row r="435" spans="2:20" ht="8.85" customHeight="1" x14ac:dyDescent="0.25">
      <c r="B435" s="141" t="s">
        <v>365</v>
      </c>
      <c r="C435" s="141"/>
      <c r="D435" s="143">
        <v>115000</v>
      </c>
      <c r="E435" s="143"/>
      <c r="F435" s="142">
        <v>0</v>
      </c>
      <c r="G435" s="142"/>
      <c r="H435" s="137">
        <v>115000</v>
      </c>
      <c r="I435" s="137"/>
      <c r="J435" s="143">
        <v>115000</v>
      </c>
      <c r="K435" s="143"/>
      <c r="L435" s="142">
        <v>0</v>
      </c>
      <c r="M435" s="142"/>
      <c r="N435" s="138">
        <v>0</v>
      </c>
      <c r="O435" s="138"/>
      <c r="P435" s="138">
        <v>0</v>
      </c>
      <c r="Q435" s="138"/>
      <c r="R435" s="138">
        <v>0</v>
      </c>
      <c r="S435" s="138"/>
      <c r="T435" s="93">
        <v>0</v>
      </c>
    </row>
    <row r="436" spans="2:20" ht="11.25" customHeight="1" x14ac:dyDescent="0.25">
      <c r="B436" s="150" t="s">
        <v>366</v>
      </c>
      <c r="C436" s="150"/>
      <c r="D436" s="146">
        <v>0</v>
      </c>
      <c r="E436" s="146"/>
      <c r="F436" s="147">
        <v>2000</v>
      </c>
      <c r="G436" s="147"/>
      <c r="H436" s="148">
        <v>2000</v>
      </c>
      <c r="I436" s="148"/>
      <c r="J436" s="147">
        <v>2000</v>
      </c>
      <c r="K436" s="147"/>
      <c r="L436" s="146">
        <v>0</v>
      </c>
      <c r="M436" s="146"/>
      <c r="N436" s="144">
        <v>0</v>
      </c>
      <c r="O436" s="144"/>
      <c r="P436" s="144">
        <v>0</v>
      </c>
      <c r="Q436" s="144"/>
      <c r="R436" s="144">
        <v>0</v>
      </c>
      <c r="S436" s="144"/>
      <c r="T436" s="92">
        <v>0</v>
      </c>
    </row>
    <row r="437" spans="2:20" ht="12.6" customHeight="1" x14ac:dyDescent="0.25">
      <c r="B437" s="149" t="s">
        <v>313</v>
      </c>
      <c r="C437" s="149"/>
      <c r="D437" s="146">
        <v>0</v>
      </c>
      <c r="E437" s="146"/>
      <c r="F437" s="147">
        <v>2000</v>
      </c>
      <c r="G437" s="147"/>
      <c r="H437" s="148">
        <v>2000</v>
      </c>
      <c r="I437" s="148"/>
      <c r="J437" s="147">
        <v>2000</v>
      </c>
      <c r="K437" s="147"/>
      <c r="L437" s="146">
        <v>0</v>
      </c>
      <c r="M437" s="146"/>
      <c r="N437" s="144">
        <v>0</v>
      </c>
      <c r="O437" s="144"/>
      <c r="P437" s="144">
        <v>0</v>
      </c>
      <c r="Q437" s="144"/>
      <c r="R437" s="144">
        <v>0</v>
      </c>
      <c r="S437" s="144"/>
      <c r="T437" s="92">
        <v>0</v>
      </c>
    </row>
    <row r="438" spans="2:20" ht="15.75" customHeight="1" x14ac:dyDescent="0.25">
      <c r="B438" s="145" t="s">
        <v>355</v>
      </c>
      <c r="C438" s="145"/>
      <c r="D438" s="146">
        <v>0</v>
      </c>
      <c r="E438" s="146"/>
      <c r="F438" s="147">
        <v>2000</v>
      </c>
      <c r="G438" s="147"/>
      <c r="H438" s="148">
        <v>2000</v>
      </c>
      <c r="I438" s="148"/>
      <c r="J438" s="147">
        <v>2000</v>
      </c>
      <c r="K438" s="147"/>
      <c r="L438" s="146">
        <v>0</v>
      </c>
      <c r="M438" s="146"/>
      <c r="N438" s="144">
        <v>0</v>
      </c>
      <c r="O438" s="144"/>
      <c r="P438" s="144">
        <v>0</v>
      </c>
      <c r="Q438" s="144"/>
      <c r="R438" s="144">
        <v>0</v>
      </c>
      <c r="S438" s="144"/>
      <c r="T438" s="92">
        <v>0</v>
      </c>
    </row>
    <row r="439" spans="2:20" ht="9.1999999999999993" customHeight="1" x14ac:dyDescent="0.25">
      <c r="B439" s="145" t="s">
        <v>364</v>
      </c>
      <c r="C439" s="145"/>
      <c r="D439" s="146">
        <v>0</v>
      </c>
      <c r="E439" s="146"/>
      <c r="F439" s="147">
        <v>2000</v>
      </c>
      <c r="G439" s="147"/>
      <c r="H439" s="148">
        <v>2000</v>
      </c>
      <c r="I439" s="148"/>
      <c r="J439" s="147">
        <v>2000</v>
      </c>
      <c r="K439" s="147"/>
      <c r="L439" s="146">
        <v>0</v>
      </c>
      <c r="M439" s="146"/>
      <c r="N439" s="144">
        <v>0</v>
      </c>
      <c r="O439" s="144"/>
      <c r="P439" s="144">
        <v>0</v>
      </c>
      <c r="Q439" s="144"/>
      <c r="R439" s="144">
        <v>0</v>
      </c>
      <c r="S439" s="144"/>
      <c r="T439" s="92">
        <v>0</v>
      </c>
    </row>
    <row r="440" spans="2:20" ht="8.4499999999999993" customHeight="1" x14ac:dyDescent="0.25">
      <c r="B440" s="141" t="s">
        <v>367</v>
      </c>
      <c r="C440" s="141"/>
      <c r="D440" s="142">
        <v>0</v>
      </c>
      <c r="E440" s="142"/>
      <c r="F440" s="143">
        <v>2000</v>
      </c>
      <c r="G440" s="143"/>
      <c r="H440" s="137">
        <v>2000</v>
      </c>
      <c r="I440" s="137"/>
      <c r="J440" s="143">
        <v>2000</v>
      </c>
      <c r="K440" s="143"/>
      <c r="L440" s="142">
        <v>0</v>
      </c>
      <c r="M440" s="142"/>
      <c r="N440" s="138">
        <v>0</v>
      </c>
      <c r="O440" s="138"/>
      <c r="P440" s="138">
        <v>0</v>
      </c>
      <c r="Q440" s="138"/>
      <c r="R440" s="138">
        <v>0</v>
      </c>
      <c r="S440" s="138"/>
      <c r="T440" s="93">
        <v>0</v>
      </c>
    </row>
    <row r="441" spans="2:20" ht="11.25" customHeight="1" x14ac:dyDescent="0.25">
      <c r="B441" s="150" t="s">
        <v>368</v>
      </c>
      <c r="C441" s="150"/>
      <c r="D441" s="146">
        <v>0</v>
      </c>
      <c r="E441" s="146"/>
      <c r="F441" s="147">
        <v>2000</v>
      </c>
      <c r="G441" s="147"/>
      <c r="H441" s="148">
        <v>2000</v>
      </c>
      <c r="I441" s="148"/>
      <c r="J441" s="147">
        <v>2000</v>
      </c>
      <c r="K441" s="147"/>
      <c r="L441" s="146">
        <v>0</v>
      </c>
      <c r="M441" s="146"/>
      <c r="N441" s="144">
        <v>0</v>
      </c>
      <c r="O441" s="144"/>
      <c r="P441" s="144">
        <v>0</v>
      </c>
      <c r="Q441" s="144"/>
      <c r="R441" s="144">
        <v>0</v>
      </c>
      <c r="S441" s="144"/>
      <c r="T441" s="92">
        <v>0</v>
      </c>
    </row>
    <row r="442" spans="2:20" ht="12.6" customHeight="1" x14ac:dyDescent="0.25">
      <c r="B442" s="149" t="s">
        <v>313</v>
      </c>
      <c r="C442" s="149"/>
      <c r="D442" s="146">
        <v>0</v>
      </c>
      <c r="E442" s="146"/>
      <c r="F442" s="147">
        <v>2000</v>
      </c>
      <c r="G442" s="147"/>
      <c r="H442" s="148">
        <v>2000</v>
      </c>
      <c r="I442" s="148"/>
      <c r="J442" s="147">
        <v>2000</v>
      </c>
      <c r="K442" s="147"/>
      <c r="L442" s="146">
        <v>0</v>
      </c>
      <c r="M442" s="146"/>
      <c r="N442" s="144">
        <v>0</v>
      </c>
      <c r="O442" s="144"/>
      <c r="P442" s="144">
        <v>0</v>
      </c>
      <c r="Q442" s="144"/>
      <c r="R442" s="144">
        <v>0</v>
      </c>
      <c r="S442" s="144"/>
      <c r="T442" s="92">
        <v>0</v>
      </c>
    </row>
    <row r="443" spans="2:20" ht="15.75" customHeight="1" x14ac:dyDescent="0.25">
      <c r="B443" s="145" t="s">
        <v>355</v>
      </c>
      <c r="C443" s="145"/>
      <c r="D443" s="146">
        <v>0</v>
      </c>
      <c r="E443" s="146"/>
      <c r="F443" s="147">
        <v>2000</v>
      </c>
      <c r="G443" s="147"/>
      <c r="H443" s="148">
        <v>2000</v>
      </c>
      <c r="I443" s="148"/>
      <c r="J443" s="147">
        <v>2000</v>
      </c>
      <c r="K443" s="147"/>
      <c r="L443" s="146">
        <v>0</v>
      </c>
      <c r="M443" s="146"/>
      <c r="N443" s="144">
        <v>0</v>
      </c>
      <c r="O443" s="144"/>
      <c r="P443" s="144">
        <v>0</v>
      </c>
      <c r="Q443" s="144"/>
      <c r="R443" s="144">
        <v>0</v>
      </c>
      <c r="S443" s="144"/>
      <c r="T443" s="92">
        <v>0</v>
      </c>
    </row>
    <row r="444" spans="2:20" ht="9.1999999999999993" customHeight="1" x14ac:dyDescent="0.25">
      <c r="B444" s="145" t="s">
        <v>364</v>
      </c>
      <c r="C444" s="145"/>
      <c r="D444" s="146">
        <v>0</v>
      </c>
      <c r="E444" s="146"/>
      <c r="F444" s="147">
        <v>2000</v>
      </c>
      <c r="G444" s="147"/>
      <c r="H444" s="148">
        <v>2000</v>
      </c>
      <c r="I444" s="148"/>
      <c r="J444" s="147">
        <v>2000</v>
      </c>
      <c r="K444" s="147"/>
      <c r="L444" s="146">
        <v>0</v>
      </c>
      <c r="M444" s="146"/>
      <c r="N444" s="144">
        <v>0</v>
      </c>
      <c r="O444" s="144"/>
      <c r="P444" s="144">
        <v>0</v>
      </c>
      <c r="Q444" s="144"/>
      <c r="R444" s="144">
        <v>0</v>
      </c>
      <c r="S444" s="144"/>
      <c r="T444" s="92">
        <v>0</v>
      </c>
    </row>
    <row r="445" spans="2:20" ht="8.4499999999999993" customHeight="1" x14ac:dyDescent="0.25">
      <c r="B445" s="141" t="s">
        <v>369</v>
      </c>
      <c r="C445" s="141"/>
      <c r="D445" s="142">
        <v>0</v>
      </c>
      <c r="E445" s="142"/>
      <c r="F445" s="143">
        <v>2000</v>
      </c>
      <c r="G445" s="143"/>
      <c r="H445" s="137">
        <v>2000</v>
      </c>
      <c r="I445" s="137"/>
      <c r="J445" s="143">
        <v>2000</v>
      </c>
      <c r="K445" s="143"/>
      <c r="L445" s="142">
        <v>0</v>
      </c>
      <c r="M445" s="142"/>
      <c r="N445" s="138">
        <v>0</v>
      </c>
      <c r="O445" s="138"/>
      <c r="P445" s="138">
        <v>0</v>
      </c>
      <c r="Q445" s="138"/>
      <c r="R445" s="138">
        <v>0</v>
      </c>
      <c r="S445" s="138"/>
      <c r="T445" s="93">
        <v>0</v>
      </c>
    </row>
    <row r="446" spans="2:20" ht="11.25" customHeight="1" x14ac:dyDescent="0.25">
      <c r="B446" s="150" t="s">
        <v>370</v>
      </c>
      <c r="C446" s="150"/>
      <c r="D446" s="147">
        <v>4960000</v>
      </c>
      <c r="E446" s="147"/>
      <c r="F446" s="147">
        <v>-368591.71</v>
      </c>
      <c r="G446" s="147"/>
      <c r="H446" s="148">
        <v>4591408.29</v>
      </c>
      <c r="I446" s="148"/>
      <c r="J446" s="147">
        <v>3835408.29</v>
      </c>
      <c r="K446" s="147"/>
      <c r="L446" s="147">
        <v>756000</v>
      </c>
      <c r="M446" s="147"/>
      <c r="N446" s="148">
        <v>756000</v>
      </c>
      <c r="O446" s="148"/>
      <c r="P446" s="148">
        <v>756000</v>
      </c>
      <c r="Q446" s="148"/>
      <c r="R446" s="148">
        <v>756000</v>
      </c>
      <c r="S446" s="148"/>
      <c r="T446" s="87">
        <v>504000</v>
      </c>
    </row>
    <row r="447" spans="2:20" ht="12.6" customHeight="1" x14ac:dyDescent="0.25">
      <c r="B447" s="149" t="s">
        <v>313</v>
      </c>
      <c r="C447" s="149"/>
      <c r="D447" s="147">
        <v>4960000</v>
      </c>
      <c r="E447" s="147"/>
      <c r="F447" s="147">
        <v>-368591.71</v>
      </c>
      <c r="G447" s="147"/>
      <c r="H447" s="148">
        <v>4591408.29</v>
      </c>
      <c r="I447" s="148"/>
      <c r="J447" s="147">
        <v>3835408.29</v>
      </c>
      <c r="K447" s="147"/>
      <c r="L447" s="147">
        <v>756000</v>
      </c>
      <c r="M447" s="147"/>
      <c r="N447" s="148">
        <v>756000</v>
      </c>
      <c r="O447" s="148"/>
      <c r="P447" s="148">
        <v>756000</v>
      </c>
      <c r="Q447" s="148"/>
      <c r="R447" s="148">
        <v>756000</v>
      </c>
      <c r="S447" s="148"/>
      <c r="T447" s="87">
        <v>504000</v>
      </c>
    </row>
    <row r="448" spans="2:20" ht="15.75" customHeight="1" x14ac:dyDescent="0.25">
      <c r="B448" s="145" t="s">
        <v>371</v>
      </c>
      <c r="C448" s="145"/>
      <c r="D448" s="147">
        <v>4960000</v>
      </c>
      <c r="E448" s="147"/>
      <c r="F448" s="147">
        <v>-368591.71</v>
      </c>
      <c r="G448" s="147"/>
      <c r="H448" s="148">
        <v>4591408.29</v>
      </c>
      <c r="I448" s="148"/>
      <c r="J448" s="147">
        <v>3835408.29</v>
      </c>
      <c r="K448" s="147"/>
      <c r="L448" s="147">
        <v>756000</v>
      </c>
      <c r="M448" s="147"/>
      <c r="N448" s="148">
        <v>756000</v>
      </c>
      <c r="O448" s="148"/>
      <c r="P448" s="148">
        <v>756000</v>
      </c>
      <c r="Q448" s="148"/>
      <c r="R448" s="148">
        <v>756000</v>
      </c>
      <c r="S448" s="148"/>
      <c r="T448" s="87">
        <v>504000</v>
      </c>
    </row>
    <row r="449" spans="2:20" ht="9.1999999999999993" customHeight="1" x14ac:dyDescent="0.25">
      <c r="B449" s="145" t="s">
        <v>372</v>
      </c>
      <c r="C449" s="145"/>
      <c r="D449" s="147">
        <v>4960000</v>
      </c>
      <c r="E449" s="147"/>
      <c r="F449" s="147">
        <v>-368591.71</v>
      </c>
      <c r="G449" s="147"/>
      <c r="H449" s="148">
        <v>4591408.29</v>
      </c>
      <c r="I449" s="148"/>
      <c r="J449" s="147">
        <v>3835408.29</v>
      </c>
      <c r="K449" s="147"/>
      <c r="L449" s="147">
        <v>756000</v>
      </c>
      <c r="M449" s="147"/>
      <c r="N449" s="148">
        <v>756000</v>
      </c>
      <c r="O449" s="148"/>
      <c r="P449" s="148">
        <v>756000</v>
      </c>
      <c r="Q449" s="148"/>
      <c r="R449" s="148">
        <v>756000</v>
      </c>
      <c r="S449" s="148"/>
      <c r="T449" s="87">
        <v>504000</v>
      </c>
    </row>
    <row r="450" spans="2:20" ht="8.25" customHeight="1" x14ac:dyDescent="0.25">
      <c r="B450" s="141" t="s">
        <v>373</v>
      </c>
      <c r="C450" s="141"/>
      <c r="D450" s="143">
        <v>4960000</v>
      </c>
      <c r="E450" s="143"/>
      <c r="F450" s="143">
        <v>-368591.71</v>
      </c>
      <c r="G450" s="143"/>
      <c r="H450" s="137">
        <v>4591408.29</v>
      </c>
      <c r="I450" s="137"/>
      <c r="J450" s="143">
        <v>3835408.29</v>
      </c>
      <c r="K450" s="143"/>
      <c r="L450" s="143">
        <v>756000</v>
      </c>
      <c r="M450" s="143"/>
      <c r="N450" s="137">
        <v>756000</v>
      </c>
      <c r="O450" s="137"/>
      <c r="P450" s="137">
        <v>756000</v>
      </c>
      <c r="Q450" s="137"/>
      <c r="R450" s="137">
        <v>756000</v>
      </c>
      <c r="S450" s="137"/>
      <c r="T450" s="90">
        <v>504000</v>
      </c>
    </row>
    <row r="451" spans="2:20" ht="13.5" customHeight="1" x14ac:dyDescent="0.25">
      <c r="B451" s="162" t="s">
        <v>117</v>
      </c>
      <c r="C451" s="164" t="s">
        <v>118</v>
      </c>
      <c r="D451" s="165"/>
      <c r="E451" s="164" t="s">
        <v>119</v>
      </c>
      <c r="F451" s="165"/>
      <c r="G451" s="164" t="s">
        <v>120</v>
      </c>
      <c r="H451" s="165"/>
      <c r="I451" s="168" t="s">
        <v>121</v>
      </c>
      <c r="J451" s="169"/>
      <c r="K451" s="160" t="s">
        <v>122</v>
      </c>
      <c r="L451" s="172"/>
      <c r="M451" s="172"/>
      <c r="N451" s="172"/>
      <c r="O451" s="172"/>
      <c r="P451" s="172"/>
      <c r="Q451" s="172"/>
      <c r="R451" s="172"/>
      <c r="S451" s="172"/>
      <c r="T451" s="161"/>
    </row>
    <row r="452" spans="2:20" ht="18" customHeight="1" x14ac:dyDescent="0.25">
      <c r="B452" s="163"/>
      <c r="C452" s="166"/>
      <c r="D452" s="167"/>
      <c r="E452" s="166"/>
      <c r="F452" s="167"/>
      <c r="G452" s="166"/>
      <c r="H452" s="167"/>
      <c r="I452" s="170"/>
      <c r="J452" s="171"/>
      <c r="K452" s="156" t="s">
        <v>123</v>
      </c>
      <c r="L452" s="157"/>
      <c r="M452" s="173" t="s">
        <v>124</v>
      </c>
      <c r="N452" s="174"/>
      <c r="O452" s="156" t="s">
        <v>125</v>
      </c>
      <c r="P452" s="157"/>
      <c r="Q452" s="158" t="s">
        <v>126</v>
      </c>
      <c r="R452" s="159"/>
      <c r="S452" s="160" t="s">
        <v>127</v>
      </c>
      <c r="T452" s="161"/>
    </row>
    <row r="453" spans="2:20" ht="8.25" customHeight="1" x14ac:dyDescent="0.25">
      <c r="B453" s="139" t="s">
        <v>128</v>
      </c>
      <c r="C453" s="139"/>
      <c r="D453" s="147">
        <v>21400400819</v>
      </c>
      <c r="E453" s="147"/>
      <c r="F453" s="147">
        <v>320126288.27999997</v>
      </c>
      <c r="G453" s="147"/>
      <c r="H453" s="148">
        <v>847530204.27999997</v>
      </c>
      <c r="I453" s="148"/>
      <c r="J453" s="147">
        <v>686693873.94000006</v>
      </c>
      <c r="K453" s="147"/>
      <c r="L453" s="147">
        <v>160836330.34</v>
      </c>
      <c r="M453" s="147"/>
      <c r="N453" s="148">
        <v>154711161.38999999</v>
      </c>
      <c r="O453" s="148"/>
      <c r="P453" s="148">
        <v>71334909.319999993</v>
      </c>
      <c r="Q453" s="148"/>
      <c r="R453" s="148">
        <v>61448008.439999998</v>
      </c>
      <c r="S453" s="148"/>
      <c r="T453" s="87">
        <v>59100143.280000001</v>
      </c>
    </row>
    <row r="454" spans="2:20" ht="23.25" customHeight="1" x14ac:dyDescent="0.25">
      <c r="B454" s="152" t="s">
        <v>374</v>
      </c>
      <c r="C454" s="152"/>
      <c r="D454" s="154">
        <v>240000</v>
      </c>
      <c r="E454" s="154"/>
      <c r="F454" s="154">
        <v>700000</v>
      </c>
      <c r="G454" s="154"/>
      <c r="H454" s="155">
        <v>940000</v>
      </c>
      <c r="I454" s="155"/>
      <c r="J454" s="154">
        <v>940000</v>
      </c>
      <c r="K454" s="154"/>
      <c r="L454" s="153">
        <v>0</v>
      </c>
      <c r="M454" s="153"/>
      <c r="N454" s="151">
        <v>0</v>
      </c>
      <c r="O454" s="151"/>
      <c r="P454" s="151">
        <v>0</v>
      </c>
      <c r="Q454" s="151"/>
      <c r="R454" s="151">
        <v>0</v>
      </c>
      <c r="S454" s="151"/>
      <c r="T454" s="94">
        <v>0</v>
      </c>
    </row>
    <row r="455" spans="2:20" ht="12.6" customHeight="1" x14ac:dyDescent="0.25">
      <c r="B455" s="145" t="s">
        <v>313</v>
      </c>
      <c r="C455" s="145"/>
      <c r="D455" s="147">
        <v>240000</v>
      </c>
      <c r="E455" s="147"/>
      <c r="F455" s="147">
        <v>700000</v>
      </c>
      <c r="G455" s="147"/>
      <c r="H455" s="148">
        <v>940000</v>
      </c>
      <c r="I455" s="148"/>
      <c r="J455" s="147">
        <v>940000</v>
      </c>
      <c r="K455" s="147"/>
      <c r="L455" s="146">
        <v>0</v>
      </c>
      <c r="M455" s="146"/>
      <c r="N455" s="144">
        <v>0</v>
      </c>
      <c r="O455" s="144"/>
      <c r="P455" s="144">
        <v>0</v>
      </c>
      <c r="Q455" s="144"/>
      <c r="R455" s="144">
        <v>0</v>
      </c>
      <c r="S455" s="144"/>
      <c r="T455" s="92">
        <v>0</v>
      </c>
    </row>
    <row r="456" spans="2:20" ht="15.75" customHeight="1" x14ac:dyDescent="0.25">
      <c r="B456" s="145" t="s">
        <v>371</v>
      </c>
      <c r="C456" s="145"/>
      <c r="D456" s="147">
        <v>240000</v>
      </c>
      <c r="E456" s="147"/>
      <c r="F456" s="147">
        <v>700000</v>
      </c>
      <c r="G456" s="147"/>
      <c r="H456" s="148">
        <v>940000</v>
      </c>
      <c r="I456" s="148"/>
      <c r="J456" s="147">
        <v>940000</v>
      </c>
      <c r="K456" s="147"/>
      <c r="L456" s="146">
        <v>0</v>
      </c>
      <c r="M456" s="146"/>
      <c r="N456" s="144">
        <v>0</v>
      </c>
      <c r="O456" s="144"/>
      <c r="P456" s="144">
        <v>0</v>
      </c>
      <c r="Q456" s="144"/>
      <c r="R456" s="144">
        <v>0</v>
      </c>
      <c r="S456" s="144"/>
      <c r="T456" s="92">
        <v>0</v>
      </c>
    </row>
    <row r="457" spans="2:20" ht="9.1999999999999993" customHeight="1" x14ac:dyDescent="0.25">
      <c r="B457" s="145" t="s">
        <v>372</v>
      </c>
      <c r="C457" s="145"/>
      <c r="D457" s="147">
        <v>240000</v>
      </c>
      <c r="E457" s="147"/>
      <c r="F457" s="147">
        <v>700000</v>
      </c>
      <c r="G457" s="147"/>
      <c r="H457" s="148">
        <v>940000</v>
      </c>
      <c r="I457" s="148"/>
      <c r="J457" s="147">
        <v>940000</v>
      </c>
      <c r="K457" s="147"/>
      <c r="L457" s="146">
        <v>0</v>
      </c>
      <c r="M457" s="146"/>
      <c r="N457" s="144">
        <v>0</v>
      </c>
      <c r="O457" s="144"/>
      <c r="P457" s="144">
        <v>0</v>
      </c>
      <c r="Q457" s="144"/>
      <c r="R457" s="144">
        <v>0</v>
      </c>
      <c r="S457" s="144"/>
      <c r="T457" s="92">
        <v>0</v>
      </c>
    </row>
    <row r="458" spans="2:20" ht="8.4499999999999993" customHeight="1" x14ac:dyDescent="0.25">
      <c r="B458" s="141" t="s">
        <v>375</v>
      </c>
      <c r="C458" s="141"/>
      <c r="D458" s="143">
        <v>240000</v>
      </c>
      <c r="E458" s="143"/>
      <c r="F458" s="143">
        <v>700000</v>
      </c>
      <c r="G458" s="143"/>
      <c r="H458" s="137">
        <v>940000</v>
      </c>
      <c r="I458" s="137"/>
      <c r="J458" s="143">
        <v>940000</v>
      </c>
      <c r="K458" s="143"/>
      <c r="L458" s="142">
        <v>0</v>
      </c>
      <c r="M458" s="142"/>
      <c r="N458" s="138">
        <v>0</v>
      </c>
      <c r="O458" s="138"/>
      <c r="P458" s="138">
        <v>0</v>
      </c>
      <c r="Q458" s="138"/>
      <c r="R458" s="138">
        <v>0</v>
      </c>
      <c r="S458" s="138"/>
      <c r="T458" s="93">
        <v>0</v>
      </c>
    </row>
    <row r="459" spans="2:20" ht="11.25" customHeight="1" x14ac:dyDescent="0.25">
      <c r="B459" s="150" t="s">
        <v>376</v>
      </c>
      <c r="C459" s="150"/>
      <c r="D459" s="146">
        <v>0</v>
      </c>
      <c r="E459" s="146"/>
      <c r="F459" s="147">
        <v>2480</v>
      </c>
      <c r="G459" s="147"/>
      <c r="H459" s="148">
        <v>2480</v>
      </c>
      <c r="I459" s="148"/>
      <c r="J459" s="147">
        <v>2480</v>
      </c>
      <c r="K459" s="147"/>
      <c r="L459" s="146">
        <v>0</v>
      </c>
      <c r="M459" s="146"/>
      <c r="N459" s="144">
        <v>0</v>
      </c>
      <c r="O459" s="144"/>
      <c r="P459" s="144">
        <v>0</v>
      </c>
      <c r="Q459" s="144"/>
      <c r="R459" s="144">
        <v>0</v>
      </c>
      <c r="S459" s="144"/>
      <c r="T459" s="92">
        <v>0</v>
      </c>
    </row>
    <row r="460" spans="2:20" ht="12.6" customHeight="1" x14ac:dyDescent="0.25">
      <c r="B460" s="145" t="s">
        <v>313</v>
      </c>
      <c r="C460" s="145"/>
      <c r="D460" s="146">
        <v>0</v>
      </c>
      <c r="E460" s="146"/>
      <c r="F460" s="147">
        <v>2480</v>
      </c>
      <c r="G460" s="147"/>
      <c r="H460" s="148">
        <v>2480</v>
      </c>
      <c r="I460" s="148"/>
      <c r="J460" s="147">
        <v>2480</v>
      </c>
      <c r="K460" s="147"/>
      <c r="L460" s="146">
        <v>0</v>
      </c>
      <c r="M460" s="146"/>
      <c r="N460" s="144">
        <v>0</v>
      </c>
      <c r="O460" s="144"/>
      <c r="P460" s="144">
        <v>0</v>
      </c>
      <c r="Q460" s="144"/>
      <c r="R460" s="144">
        <v>0</v>
      </c>
      <c r="S460" s="144"/>
      <c r="T460" s="92">
        <v>0</v>
      </c>
    </row>
    <row r="461" spans="2:20" ht="15.75" customHeight="1" x14ac:dyDescent="0.25">
      <c r="B461" s="145" t="s">
        <v>371</v>
      </c>
      <c r="C461" s="145"/>
      <c r="D461" s="146">
        <v>0</v>
      </c>
      <c r="E461" s="146"/>
      <c r="F461" s="147">
        <v>2480</v>
      </c>
      <c r="G461" s="147"/>
      <c r="H461" s="148">
        <v>2480</v>
      </c>
      <c r="I461" s="148"/>
      <c r="J461" s="147">
        <v>2480</v>
      </c>
      <c r="K461" s="147"/>
      <c r="L461" s="146">
        <v>0</v>
      </c>
      <c r="M461" s="146"/>
      <c r="N461" s="144">
        <v>0</v>
      </c>
      <c r="O461" s="144"/>
      <c r="P461" s="144">
        <v>0</v>
      </c>
      <c r="Q461" s="144"/>
      <c r="R461" s="144">
        <v>0</v>
      </c>
      <c r="S461" s="144"/>
      <c r="T461" s="92">
        <v>0</v>
      </c>
    </row>
    <row r="462" spans="2:20" ht="9.1999999999999993" customHeight="1" x14ac:dyDescent="0.25">
      <c r="B462" s="145" t="s">
        <v>372</v>
      </c>
      <c r="C462" s="145"/>
      <c r="D462" s="146">
        <v>0</v>
      </c>
      <c r="E462" s="146"/>
      <c r="F462" s="147">
        <v>2480</v>
      </c>
      <c r="G462" s="147"/>
      <c r="H462" s="148">
        <v>2480</v>
      </c>
      <c r="I462" s="148"/>
      <c r="J462" s="147">
        <v>2480</v>
      </c>
      <c r="K462" s="147"/>
      <c r="L462" s="146">
        <v>0</v>
      </c>
      <c r="M462" s="146"/>
      <c r="N462" s="144">
        <v>0</v>
      </c>
      <c r="O462" s="144"/>
      <c r="P462" s="144">
        <v>0</v>
      </c>
      <c r="Q462" s="144"/>
      <c r="R462" s="144">
        <v>0</v>
      </c>
      <c r="S462" s="144"/>
      <c r="T462" s="92">
        <v>0</v>
      </c>
    </row>
    <row r="463" spans="2:20" ht="8.4499999999999993" customHeight="1" x14ac:dyDescent="0.25">
      <c r="B463" s="141" t="s">
        <v>377</v>
      </c>
      <c r="C463" s="141"/>
      <c r="D463" s="142">
        <v>0</v>
      </c>
      <c r="E463" s="142"/>
      <c r="F463" s="143">
        <v>2480</v>
      </c>
      <c r="G463" s="143"/>
      <c r="H463" s="137">
        <v>2480</v>
      </c>
      <c r="I463" s="137"/>
      <c r="J463" s="143">
        <v>2480</v>
      </c>
      <c r="K463" s="143"/>
      <c r="L463" s="142">
        <v>0</v>
      </c>
      <c r="M463" s="142"/>
      <c r="N463" s="138">
        <v>0</v>
      </c>
      <c r="O463" s="138"/>
      <c r="P463" s="138">
        <v>0</v>
      </c>
      <c r="Q463" s="138"/>
      <c r="R463" s="138">
        <v>0</v>
      </c>
      <c r="S463" s="138"/>
      <c r="T463" s="93">
        <v>0</v>
      </c>
    </row>
    <row r="464" spans="2:20" ht="11.25" customHeight="1" x14ac:dyDescent="0.25">
      <c r="B464" s="150" t="s">
        <v>378</v>
      </c>
      <c r="C464" s="150"/>
      <c r="D464" s="147">
        <v>7700</v>
      </c>
      <c r="E464" s="147"/>
      <c r="F464" s="146">
        <v>0</v>
      </c>
      <c r="G464" s="146"/>
      <c r="H464" s="148">
        <v>7700</v>
      </c>
      <c r="I464" s="148"/>
      <c r="J464" s="147">
        <v>7700</v>
      </c>
      <c r="K464" s="147"/>
      <c r="L464" s="146">
        <v>0</v>
      </c>
      <c r="M464" s="146"/>
      <c r="N464" s="144">
        <v>0</v>
      </c>
      <c r="O464" s="144"/>
      <c r="P464" s="144">
        <v>0</v>
      </c>
      <c r="Q464" s="144"/>
      <c r="R464" s="144">
        <v>0</v>
      </c>
      <c r="S464" s="144"/>
      <c r="T464" s="92">
        <v>0</v>
      </c>
    </row>
    <row r="465" spans="2:20" ht="12.6" customHeight="1" x14ac:dyDescent="0.25">
      <c r="B465" s="145" t="s">
        <v>313</v>
      </c>
      <c r="C465" s="145"/>
      <c r="D465" s="147">
        <v>7700</v>
      </c>
      <c r="E465" s="147"/>
      <c r="F465" s="146">
        <v>0</v>
      </c>
      <c r="G465" s="146"/>
      <c r="H465" s="148">
        <v>7700</v>
      </c>
      <c r="I465" s="148"/>
      <c r="J465" s="147">
        <v>7700</v>
      </c>
      <c r="K465" s="147"/>
      <c r="L465" s="146">
        <v>0</v>
      </c>
      <c r="M465" s="146"/>
      <c r="N465" s="144">
        <v>0</v>
      </c>
      <c r="O465" s="144"/>
      <c r="P465" s="144">
        <v>0</v>
      </c>
      <c r="Q465" s="144"/>
      <c r="R465" s="144">
        <v>0</v>
      </c>
      <c r="S465" s="144"/>
      <c r="T465" s="92">
        <v>0</v>
      </c>
    </row>
    <row r="466" spans="2:20" ht="15.75" customHeight="1" x14ac:dyDescent="0.25">
      <c r="B466" s="145" t="s">
        <v>371</v>
      </c>
      <c r="C466" s="145"/>
      <c r="D466" s="147">
        <v>7700</v>
      </c>
      <c r="E466" s="147"/>
      <c r="F466" s="146">
        <v>0</v>
      </c>
      <c r="G466" s="146"/>
      <c r="H466" s="148">
        <v>7700</v>
      </c>
      <c r="I466" s="148"/>
      <c r="J466" s="147">
        <v>7700</v>
      </c>
      <c r="K466" s="147"/>
      <c r="L466" s="146">
        <v>0</v>
      </c>
      <c r="M466" s="146"/>
      <c r="N466" s="144">
        <v>0</v>
      </c>
      <c r="O466" s="144"/>
      <c r="P466" s="144">
        <v>0</v>
      </c>
      <c r="Q466" s="144"/>
      <c r="R466" s="144">
        <v>0</v>
      </c>
      <c r="S466" s="144"/>
      <c r="T466" s="92">
        <v>0</v>
      </c>
    </row>
    <row r="467" spans="2:20" ht="9" customHeight="1" x14ac:dyDescent="0.25">
      <c r="B467" s="145" t="s">
        <v>372</v>
      </c>
      <c r="C467" s="145"/>
      <c r="D467" s="147">
        <v>7700</v>
      </c>
      <c r="E467" s="147"/>
      <c r="F467" s="146">
        <v>0</v>
      </c>
      <c r="G467" s="146"/>
      <c r="H467" s="148">
        <v>7700</v>
      </c>
      <c r="I467" s="148"/>
      <c r="J467" s="147">
        <v>7700</v>
      </c>
      <c r="K467" s="147"/>
      <c r="L467" s="146">
        <v>0</v>
      </c>
      <c r="M467" s="146"/>
      <c r="N467" s="144">
        <v>0</v>
      </c>
      <c r="O467" s="144"/>
      <c r="P467" s="144">
        <v>0</v>
      </c>
      <c r="Q467" s="144"/>
      <c r="R467" s="144">
        <v>0</v>
      </c>
      <c r="S467" s="144"/>
      <c r="T467" s="92">
        <v>0</v>
      </c>
    </row>
    <row r="468" spans="2:20" ht="8.4499999999999993" customHeight="1" x14ac:dyDescent="0.25">
      <c r="B468" s="141" t="s">
        <v>379</v>
      </c>
      <c r="C468" s="141"/>
      <c r="D468" s="143">
        <v>7700</v>
      </c>
      <c r="E468" s="143"/>
      <c r="F468" s="142">
        <v>0</v>
      </c>
      <c r="G468" s="142"/>
      <c r="H468" s="137">
        <v>7700</v>
      </c>
      <c r="I468" s="137"/>
      <c r="J468" s="143">
        <v>7700</v>
      </c>
      <c r="K468" s="143"/>
      <c r="L468" s="142">
        <v>0</v>
      </c>
      <c r="M468" s="142"/>
      <c r="N468" s="138">
        <v>0</v>
      </c>
      <c r="O468" s="138"/>
      <c r="P468" s="138">
        <v>0</v>
      </c>
      <c r="Q468" s="138"/>
      <c r="R468" s="138">
        <v>0</v>
      </c>
      <c r="S468" s="138"/>
      <c r="T468" s="93">
        <v>0</v>
      </c>
    </row>
    <row r="469" spans="2:20" ht="11.25" customHeight="1" x14ac:dyDescent="0.25">
      <c r="B469" s="150" t="s">
        <v>380</v>
      </c>
      <c r="C469" s="150"/>
      <c r="D469" s="146">
        <v>0</v>
      </c>
      <c r="E469" s="146"/>
      <c r="F469" s="147">
        <v>3000</v>
      </c>
      <c r="G469" s="147"/>
      <c r="H469" s="148">
        <v>3000</v>
      </c>
      <c r="I469" s="148"/>
      <c r="J469" s="147">
        <v>3000</v>
      </c>
      <c r="K469" s="147"/>
      <c r="L469" s="146">
        <v>0</v>
      </c>
      <c r="M469" s="146"/>
      <c r="N469" s="144">
        <v>0</v>
      </c>
      <c r="O469" s="144"/>
      <c r="P469" s="144">
        <v>0</v>
      </c>
      <c r="Q469" s="144"/>
      <c r="R469" s="144">
        <v>0</v>
      </c>
      <c r="S469" s="144"/>
      <c r="T469" s="92">
        <v>0</v>
      </c>
    </row>
    <row r="470" spans="2:20" ht="12.6" customHeight="1" x14ac:dyDescent="0.25">
      <c r="B470" s="145" t="s">
        <v>313</v>
      </c>
      <c r="C470" s="145"/>
      <c r="D470" s="146">
        <v>0</v>
      </c>
      <c r="E470" s="146"/>
      <c r="F470" s="147">
        <v>3000</v>
      </c>
      <c r="G470" s="147"/>
      <c r="H470" s="148">
        <v>3000</v>
      </c>
      <c r="I470" s="148"/>
      <c r="J470" s="147">
        <v>3000</v>
      </c>
      <c r="K470" s="147"/>
      <c r="L470" s="146">
        <v>0</v>
      </c>
      <c r="M470" s="146"/>
      <c r="N470" s="144">
        <v>0</v>
      </c>
      <c r="O470" s="144"/>
      <c r="P470" s="144">
        <v>0</v>
      </c>
      <c r="Q470" s="144"/>
      <c r="R470" s="144">
        <v>0</v>
      </c>
      <c r="S470" s="144"/>
      <c r="T470" s="92">
        <v>0</v>
      </c>
    </row>
    <row r="471" spans="2:20" ht="15.75" customHeight="1" x14ac:dyDescent="0.25">
      <c r="B471" s="145" t="s">
        <v>371</v>
      </c>
      <c r="C471" s="145"/>
      <c r="D471" s="146">
        <v>0</v>
      </c>
      <c r="E471" s="146"/>
      <c r="F471" s="147">
        <v>3000</v>
      </c>
      <c r="G471" s="147"/>
      <c r="H471" s="148">
        <v>3000</v>
      </c>
      <c r="I471" s="148"/>
      <c r="J471" s="147">
        <v>3000</v>
      </c>
      <c r="K471" s="147"/>
      <c r="L471" s="146">
        <v>0</v>
      </c>
      <c r="M471" s="146"/>
      <c r="N471" s="144">
        <v>0</v>
      </c>
      <c r="O471" s="144"/>
      <c r="P471" s="144">
        <v>0</v>
      </c>
      <c r="Q471" s="144"/>
      <c r="R471" s="144">
        <v>0</v>
      </c>
      <c r="S471" s="144"/>
      <c r="T471" s="92">
        <v>0</v>
      </c>
    </row>
    <row r="472" spans="2:20" ht="9" customHeight="1" x14ac:dyDescent="0.25">
      <c r="B472" s="145" t="s">
        <v>372</v>
      </c>
      <c r="C472" s="145"/>
      <c r="D472" s="146">
        <v>0</v>
      </c>
      <c r="E472" s="146"/>
      <c r="F472" s="147">
        <v>3000</v>
      </c>
      <c r="G472" s="147"/>
      <c r="H472" s="148">
        <v>3000</v>
      </c>
      <c r="I472" s="148"/>
      <c r="J472" s="147">
        <v>3000</v>
      </c>
      <c r="K472" s="147"/>
      <c r="L472" s="146">
        <v>0</v>
      </c>
      <c r="M472" s="146"/>
      <c r="N472" s="144">
        <v>0</v>
      </c>
      <c r="O472" s="144"/>
      <c r="P472" s="144">
        <v>0</v>
      </c>
      <c r="Q472" s="144"/>
      <c r="R472" s="144">
        <v>0</v>
      </c>
      <c r="S472" s="144"/>
      <c r="T472" s="92">
        <v>0</v>
      </c>
    </row>
    <row r="473" spans="2:20" ht="8.4499999999999993" customHeight="1" x14ac:dyDescent="0.25">
      <c r="B473" s="141" t="s">
        <v>381</v>
      </c>
      <c r="C473" s="141"/>
      <c r="D473" s="142">
        <v>0</v>
      </c>
      <c r="E473" s="142"/>
      <c r="F473" s="143">
        <v>3000</v>
      </c>
      <c r="G473" s="143"/>
      <c r="H473" s="137">
        <v>3000</v>
      </c>
      <c r="I473" s="137"/>
      <c r="J473" s="143">
        <v>3000</v>
      </c>
      <c r="K473" s="143"/>
      <c r="L473" s="142">
        <v>0</v>
      </c>
      <c r="M473" s="142"/>
      <c r="N473" s="138">
        <v>0</v>
      </c>
      <c r="O473" s="138"/>
      <c r="P473" s="138">
        <v>0</v>
      </c>
      <c r="Q473" s="138"/>
      <c r="R473" s="138">
        <v>0</v>
      </c>
      <c r="S473" s="138"/>
      <c r="T473" s="93">
        <v>0</v>
      </c>
    </row>
    <row r="474" spans="2:20" ht="11.25" customHeight="1" x14ac:dyDescent="0.25">
      <c r="B474" s="150" t="s">
        <v>382</v>
      </c>
      <c r="C474" s="150"/>
      <c r="D474" s="147">
        <v>15600</v>
      </c>
      <c r="E474" s="147"/>
      <c r="F474" s="146">
        <v>0</v>
      </c>
      <c r="G474" s="146"/>
      <c r="H474" s="148">
        <v>15600</v>
      </c>
      <c r="I474" s="148"/>
      <c r="J474" s="147">
        <v>15600</v>
      </c>
      <c r="K474" s="147"/>
      <c r="L474" s="146">
        <v>0</v>
      </c>
      <c r="M474" s="146"/>
      <c r="N474" s="144">
        <v>0</v>
      </c>
      <c r="O474" s="144"/>
      <c r="P474" s="144">
        <v>0</v>
      </c>
      <c r="Q474" s="144"/>
      <c r="R474" s="144">
        <v>0</v>
      </c>
      <c r="S474" s="144"/>
      <c r="T474" s="92">
        <v>0</v>
      </c>
    </row>
    <row r="475" spans="2:20" ht="12.6" customHeight="1" x14ac:dyDescent="0.25">
      <c r="B475" s="149" t="s">
        <v>313</v>
      </c>
      <c r="C475" s="149"/>
      <c r="D475" s="147">
        <v>15600</v>
      </c>
      <c r="E475" s="147"/>
      <c r="F475" s="146">
        <v>0</v>
      </c>
      <c r="G475" s="146"/>
      <c r="H475" s="148">
        <v>15600</v>
      </c>
      <c r="I475" s="148"/>
      <c r="J475" s="147">
        <v>15600</v>
      </c>
      <c r="K475" s="147"/>
      <c r="L475" s="146">
        <v>0</v>
      </c>
      <c r="M475" s="146"/>
      <c r="N475" s="144">
        <v>0</v>
      </c>
      <c r="O475" s="144"/>
      <c r="P475" s="144">
        <v>0</v>
      </c>
      <c r="Q475" s="144"/>
      <c r="R475" s="144">
        <v>0</v>
      </c>
      <c r="S475" s="144"/>
      <c r="T475" s="92">
        <v>0</v>
      </c>
    </row>
    <row r="476" spans="2:20" ht="15.75" customHeight="1" x14ac:dyDescent="0.25">
      <c r="B476" s="145" t="s">
        <v>371</v>
      </c>
      <c r="C476" s="145"/>
      <c r="D476" s="147">
        <v>15600</v>
      </c>
      <c r="E476" s="147"/>
      <c r="F476" s="146">
        <v>0</v>
      </c>
      <c r="G476" s="146"/>
      <c r="H476" s="148">
        <v>15600</v>
      </c>
      <c r="I476" s="148"/>
      <c r="J476" s="147">
        <v>15600</v>
      </c>
      <c r="K476" s="147"/>
      <c r="L476" s="146">
        <v>0</v>
      </c>
      <c r="M476" s="146"/>
      <c r="N476" s="144">
        <v>0</v>
      </c>
      <c r="O476" s="144"/>
      <c r="P476" s="144">
        <v>0</v>
      </c>
      <c r="Q476" s="144"/>
      <c r="R476" s="144">
        <v>0</v>
      </c>
      <c r="S476" s="144"/>
      <c r="T476" s="92">
        <v>0</v>
      </c>
    </row>
    <row r="477" spans="2:20" ht="9" customHeight="1" x14ac:dyDescent="0.25">
      <c r="B477" s="145" t="s">
        <v>383</v>
      </c>
      <c r="C477" s="145"/>
      <c r="D477" s="147">
        <v>15600</v>
      </c>
      <c r="E477" s="147"/>
      <c r="F477" s="146">
        <v>0</v>
      </c>
      <c r="G477" s="146"/>
      <c r="H477" s="148">
        <v>15600</v>
      </c>
      <c r="I477" s="148"/>
      <c r="J477" s="147">
        <v>15600</v>
      </c>
      <c r="K477" s="147"/>
      <c r="L477" s="146">
        <v>0</v>
      </c>
      <c r="M477" s="146"/>
      <c r="N477" s="144">
        <v>0</v>
      </c>
      <c r="O477" s="144"/>
      <c r="P477" s="144">
        <v>0</v>
      </c>
      <c r="Q477" s="144"/>
      <c r="R477" s="144">
        <v>0</v>
      </c>
      <c r="S477" s="144"/>
      <c r="T477" s="92">
        <v>0</v>
      </c>
    </row>
    <row r="478" spans="2:20" ht="8.4499999999999993" customHeight="1" x14ac:dyDescent="0.25">
      <c r="B478" s="141" t="s">
        <v>384</v>
      </c>
      <c r="C478" s="141"/>
      <c r="D478" s="143">
        <v>15600</v>
      </c>
      <c r="E478" s="143"/>
      <c r="F478" s="142">
        <v>0</v>
      </c>
      <c r="G478" s="142"/>
      <c r="H478" s="137">
        <v>15600</v>
      </c>
      <c r="I478" s="137"/>
      <c r="J478" s="143">
        <v>15600</v>
      </c>
      <c r="K478" s="143"/>
      <c r="L478" s="142">
        <v>0</v>
      </c>
      <c r="M478" s="142"/>
      <c r="N478" s="138">
        <v>0</v>
      </c>
      <c r="O478" s="138"/>
      <c r="P478" s="138">
        <v>0</v>
      </c>
      <c r="Q478" s="138"/>
      <c r="R478" s="138">
        <v>0</v>
      </c>
      <c r="S478" s="138"/>
      <c r="T478" s="93">
        <v>0</v>
      </c>
    </row>
    <row r="479" spans="2:20" ht="11.25" customHeight="1" x14ac:dyDescent="0.25">
      <c r="B479" s="150" t="s">
        <v>385</v>
      </c>
      <c r="C479" s="150"/>
      <c r="D479" s="147">
        <v>6000</v>
      </c>
      <c r="E479" s="147"/>
      <c r="F479" s="146">
        <v>0</v>
      </c>
      <c r="G479" s="146"/>
      <c r="H479" s="148">
        <v>6000</v>
      </c>
      <c r="I479" s="148"/>
      <c r="J479" s="147">
        <v>6000</v>
      </c>
      <c r="K479" s="147"/>
      <c r="L479" s="146">
        <v>0</v>
      </c>
      <c r="M479" s="146"/>
      <c r="N479" s="144">
        <v>0</v>
      </c>
      <c r="O479" s="144"/>
      <c r="P479" s="144">
        <v>0</v>
      </c>
      <c r="Q479" s="144"/>
      <c r="R479" s="144">
        <v>0</v>
      </c>
      <c r="S479" s="144"/>
      <c r="T479" s="92">
        <v>0</v>
      </c>
    </row>
    <row r="480" spans="2:20" ht="12.6" customHeight="1" x14ac:dyDescent="0.25">
      <c r="B480" s="149" t="s">
        <v>313</v>
      </c>
      <c r="C480" s="149"/>
      <c r="D480" s="147">
        <v>6000</v>
      </c>
      <c r="E480" s="147"/>
      <c r="F480" s="146">
        <v>0</v>
      </c>
      <c r="G480" s="146"/>
      <c r="H480" s="148">
        <v>6000</v>
      </c>
      <c r="I480" s="148"/>
      <c r="J480" s="147">
        <v>6000</v>
      </c>
      <c r="K480" s="147"/>
      <c r="L480" s="146">
        <v>0</v>
      </c>
      <c r="M480" s="146"/>
      <c r="N480" s="144">
        <v>0</v>
      </c>
      <c r="O480" s="144"/>
      <c r="P480" s="144">
        <v>0</v>
      </c>
      <c r="Q480" s="144"/>
      <c r="R480" s="144">
        <v>0</v>
      </c>
      <c r="S480" s="144"/>
      <c r="T480" s="92">
        <v>0</v>
      </c>
    </row>
    <row r="481" spans="2:20" ht="15.75" customHeight="1" x14ac:dyDescent="0.25">
      <c r="B481" s="145" t="s">
        <v>371</v>
      </c>
      <c r="C481" s="145"/>
      <c r="D481" s="147">
        <v>6000</v>
      </c>
      <c r="E481" s="147"/>
      <c r="F481" s="146">
        <v>0</v>
      </c>
      <c r="G481" s="146"/>
      <c r="H481" s="148">
        <v>6000</v>
      </c>
      <c r="I481" s="148"/>
      <c r="J481" s="147">
        <v>6000</v>
      </c>
      <c r="K481" s="147"/>
      <c r="L481" s="146">
        <v>0</v>
      </c>
      <c r="M481" s="146"/>
      <c r="N481" s="144">
        <v>0</v>
      </c>
      <c r="O481" s="144"/>
      <c r="P481" s="144">
        <v>0</v>
      </c>
      <c r="Q481" s="144"/>
      <c r="R481" s="144">
        <v>0</v>
      </c>
      <c r="S481" s="144"/>
      <c r="T481" s="92">
        <v>0</v>
      </c>
    </row>
    <row r="482" spans="2:20" ht="9" customHeight="1" x14ac:dyDescent="0.25">
      <c r="B482" s="145" t="s">
        <v>383</v>
      </c>
      <c r="C482" s="145"/>
      <c r="D482" s="147">
        <v>6000</v>
      </c>
      <c r="E482" s="147"/>
      <c r="F482" s="146">
        <v>0</v>
      </c>
      <c r="G482" s="146"/>
      <c r="H482" s="148">
        <v>6000</v>
      </c>
      <c r="I482" s="148"/>
      <c r="J482" s="147">
        <v>6000</v>
      </c>
      <c r="K482" s="147"/>
      <c r="L482" s="146">
        <v>0</v>
      </c>
      <c r="M482" s="146"/>
      <c r="N482" s="144">
        <v>0</v>
      </c>
      <c r="O482" s="144"/>
      <c r="P482" s="144">
        <v>0</v>
      </c>
      <c r="Q482" s="144"/>
      <c r="R482" s="144">
        <v>0</v>
      </c>
      <c r="S482" s="144"/>
      <c r="T482" s="92">
        <v>0</v>
      </c>
    </row>
    <row r="483" spans="2:20" ht="8.4499999999999993" customHeight="1" x14ac:dyDescent="0.25">
      <c r="B483" s="141" t="s">
        <v>386</v>
      </c>
      <c r="C483" s="141"/>
      <c r="D483" s="143">
        <v>6000</v>
      </c>
      <c r="E483" s="143"/>
      <c r="F483" s="142">
        <v>0</v>
      </c>
      <c r="G483" s="142"/>
      <c r="H483" s="137">
        <v>6000</v>
      </c>
      <c r="I483" s="137"/>
      <c r="J483" s="143">
        <v>6000</v>
      </c>
      <c r="K483" s="143"/>
      <c r="L483" s="142">
        <v>0</v>
      </c>
      <c r="M483" s="142"/>
      <c r="N483" s="138">
        <v>0</v>
      </c>
      <c r="O483" s="138"/>
      <c r="P483" s="138">
        <v>0</v>
      </c>
      <c r="Q483" s="138"/>
      <c r="R483" s="138">
        <v>0</v>
      </c>
      <c r="S483" s="138"/>
      <c r="T483" s="93">
        <v>0</v>
      </c>
    </row>
    <row r="484" spans="2:20" ht="11.25" customHeight="1" x14ac:dyDescent="0.25">
      <c r="B484" s="150" t="s">
        <v>387</v>
      </c>
      <c r="C484" s="150"/>
      <c r="D484" s="147">
        <v>300000</v>
      </c>
      <c r="E484" s="147"/>
      <c r="F484" s="146">
        <v>0</v>
      </c>
      <c r="G484" s="146"/>
      <c r="H484" s="148">
        <v>300000</v>
      </c>
      <c r="I484" s="148"/>
      <c r="J484" s="147">
        <v>264276.96999999997</v>
      </c>
      <c r="K484" s="147"/>
      <c r="L484" s="147">
        <v>35723.03</v>
      </c>
      <c r="M484" s="147"/>
      <c r="N484" s="148">
        <v>35723.03</v>
      </c>
      <c r="O484" s="148"/>
      <c r="P484" s="144">
        <v>0</v>
      </c>
      <c r="Q484" s="144"/>
      <c r="R484" s="144">
        <v>0</v>
      </c>
      <c r="S484" s="144"/>
      <c r="T484" s="92">
        <v>0</v>
      </c>
    </row>
    <row r="485" spans="2:20" ht="12.6" customHeight="1" x14ac:dyDescent="0.25">
      <c r="B485" s="149" t="s">
        <v>313</v>
      </c>
      <c r="C485" s="149"/>
      <c r="D485" s="147">
        <v>300000</v>
      </c>
      <c r="E485" s="147"/>
      <c r="F485" s="146">
        <v>0</v>
      </c>
      <c r="G485" s="146"/>
      <c r="H485" s="148">
        <v>300000</v>
      </c>
      <c r="I485" s="148"/>
      <c r="J485" s="147">
        <v>264276.96999999997</v>
      </c>
      <c r="K485" s="147"/>
      <c r="L485" s="147">
        <v>35723.03</v>
      </c>
      <c r="M485" s="147"/>
      <c r="N485" s="148">
        <v>35723.03</v>
      </c>
      <c r="O485" s="148"/>
      <c r="P485" s="144">
        <v>0</v>
      </c>
      <c r="Q485" s="144"/>
      <c r="R485" s="144">
        <v>0</v>
      </c>
      <c r="S485" s="144"/>
      <c r="T485" s="92">
        <v>0</v>
      </c>
    </row>
    <row r="486" spans="2:20" ht="15.75" customHeight="1" x14ac:dyDescent="0.25">
      <c r="B486" s="145" t="s">
        <v>371</v>
      </c>
      <c r="C486" s="145"/>
      <c r="D486" s="147">
        <v>300000</v>
      </c>
      <c r="E486" s="147"/>
      <c r="F486" s="146">
        <v>0</v>
      </c>
      <c r="G486" s="146"/>
      <c r="H486" s="148">
        <v>300000</v>
      </c>
      <c r="I486" s="148"/>
      <c r="J486" s="147">
        <v>264276.96999999997</v>
      </c>
      <c r="K486" s="147"/>
      <c r="L486" s="147">
        <v>35723.03</v>
      </c>
      <c r="M486" s="147"/>
      <c r="N486" s="148">
        <v>35723.03</v>
      </c>
      <c r="O486" s="148"/>
      <c r="P486" s="144">
        <v>0</v>
      </c>
      <c r="Q486" s="144"/>
      <c r="R486" s="144">
        <v>0</v>
      </c>
      <c r="S486" s="144"/>
      <c r="T486" s="92">
        <v>0</v>
      </c>
    </row>
    <row r="487" spans="2:20" ht="9" customHeight="1" x14ac:dyDescent="0.25">
      <c r="B487" s="145" t="s">
        <v>383</v>
      </c>
      <c r="C487" s="145"/>
      <c r="D487" s="147">
        <v>300000</v>
      </c>
      <c r="E487" s="147"/>
      <c r="F487" s="146">
        <v>0</v>
      </c>
      <c r="G487" s="146"/>
      <c r="H487" s="148">
        <v>300000</v>
      </c>
      <c r="I487" s="148"/>
      <c r="J487" s="147">
        <v>264276.96999999997</v>
      </c>
      <c r="K487" s="147"/>
      <c r="L487" s="147">
        <v>35723.03</v>
      </c>
      <c r="M487" s="147"/>
      <c r="N487" s="148">
        <v>35723.03</v>
      </c>
      <c r="O487" s="148"/>
      <c r="P487" s="144">
        <v>0</v>
      </c>
      <c r="Q487" s="144"/>
      <c r="R487" s="144">
        <v>0</v>
      </c>
      <c r="S487" s="144"/>
      <c r="T487" s="92">
        <v>0</v>
      </c>
    </row>
    <row r="488" spans="2:20" ht="8.85" customHeight="1" x14ac:dyDescent="0.25">
      <c r="B488" s="141" t="s">
        <v>388</v>
      </c>
      <c r="C488" s="141"/>
      <c r="D488" s="143">
        <v>300000</v>
      </c>
      <c r="E488" s="143"/>
      <c r="F488" s="142">
        <v>0</v>
      </c>
      <c r="G488" s="142"/>
      <c r="H488" s="137">
        <v>300000</v>
      </c>
      <c r="I488" s="137"/>
      <c r="J488" s="143">
        <v>264276.96999999997</v>
      </c>
      <c r="K488" s="143"/>
      <c r="L488" s="143">
        <v>35723.03</v>
      </c>
      <c r="M488" s="143"/>
      <c r="N488" s="137">
        <v>35723.03</v>
      </c>
      <c r="O488" s="137"/>
      <c r="P488" s="138">
        <v>0</v>
      </c>
      <c r="Q488" s="138"/>
      <c r="R488" s="138">
        <v>0</v>
      </c>
      <c r="S488" s="138"/>
      <c r="T488" s="93">
        <v>0</v>
      </c>
    </row>
    <row r="489" spans="2:20" ht="19.5" customHeight="1" x14ac:dyDescent="0.25">
      <c r="B489" s="176" t="s">
        <v>389</v>
      </c>
      <c r="C489" s="176"/>
      <c r="D489" s="154">
        <v>9000</v>
      </c>
      <c r="E489" s="154"/>
      <c r="F489" s="154">
        <v>463944</v>
      </c>
      <c r="G489" s="154"/>
      <c r="H489" s="155">
        <v>472944</v>
      </c>
      <c r="I489" s="155"/>
      <c r="J489" s="154">
        <v>472944</v>
      </c>
      <c r="K489" s="154"/>
      <c r="L489" s="153">
        <v>0</v>
      </c>
      <c r="M489" s="153"/>
      <c r="N489" s="151">
        <v>0</v>
      </c>
      <c r="O489" s="151"/>
      <c r="P489" s="151">
        <v>0</v>
      </c>
      <c r="Q489" s="151"/>
      <c r="R489" s="151">
        <v>0</v>
      </c>
      <c r="S489" s="151"/>
      <c r="T489" s="94">
        <v>0</v>
      </c>
    </row>
    <row r="490" spans="2:20" ht="12.6" customHeight="1" x14ac:dyDescent="0.25">
      <c r="B490" s="145" t="s">
        <v>313</v>
      </c>
      <c r="C490" s="145"/>
      <c r="D490" s="147">
        <v>9000</v>
      </c>
      <c r="E490" s="147"/>
      <c r="F490" s="147">
        <v>463944</v>
      </c>
      <c r="G490" s="147"/>
      <c r="H490" s="148">
        <v>472944</v>
      </c>
      <c r="I490" s="148"/>
      <c r="J490" s="147">
        <v>472944</v>
      </c>
      <c r="K490" s="147"/>
      <c r="L490" s="146">
        <v>0</v>
      </c>
      <c r="M490" s="146"/>
      <c r="N490" s="144">
        <v>0</v>
      </c>
      <c r="O490" s="144"/>
      <c r="P490" s="144">
        <v>0</v>
      </c>
      <c r="Q490" s="144"/>
      <c r="R490" s="144">
        <v>0</v>
      </c>
      <c r="S490" s="144"/>
      <c r="T490" s="92">
        <v>0</v>
      </c>
    </row>
    <row r="491" spans="2:20" ht="15.75" customHeight="1" x14ac:dyDescent="0.25">
      <c r="B491" s="145" t="s">
        <v>371</v>
      </c>
      <c r="C491" s="145"/>
      <c r="D491" s="147">
        <v>9000</v>
      </c>
      <c r="E491" s="147"/>
      <c r="F491" s="147">
        <v>463944</v>
      </c>
      <c r="G491" s="147"/>
      <c r="H491" s="148">
        <v>472944</v>
      </c>
      <c r="I491" s="148"/>
      <c r="J491" s="147">
        <v>472944</v>
      </c>
      <c r="K491" s="147"/>
      <c r="L491" s="146">
        <v>0</v>
      </c>
      <c r="M491" s="146"/>
      <c r="N491" s="144">
        <v>0</v>
      </c>
      <c r="O491" s="144"/>
      <c r="P491" s="144">
        <v>0</v>
      </c>
      <c r="Q491" s="144"/>
      <c r="R491" s="144">
        <v>0</v>
      </c>
      <c r="S491" s="144"/>
      <c r="T491" s="92">
        <v>0</v>
      </c>
    </row>
    <row r="492" spans="2:20" ht="9.1999999999999993" customHeight="1" x14ac:dyDescent="0.25">
      <c r="B492" s="145" t="s">
        <v>383</v>
      </c>
      <c r="C492" s="145"/>
      <c r="D492" s="147">
        <v>9000</v>
      </c>
      <c r="E492" s="147"/>
      <c r="F492" s="147">
        <v>463944</v>
      </c>
      <c r="G492" s="147"/>
      <c r="H492" s="148">
        <v>472944</v>
      </c>
      <c r="I492" s="148"/>
      <c r="J492" s="147">
        <v>472944</v>
      </c>
      <c r="K492" s="147"/>
      <c r="L492" s="146">
        <v>0</v>
      </c>
      <c r="M492" s="146"/>
      <c r="N492" s="144">
        <v>0</v>
      </c>
      <c r="O492" s="144"/>
      <c r="P492" s="144">
        <v>0</v>
      </c>
      <c r="Q492" s="144"/>
      <c r="R492" s="144">
        <v>0</v>
      </c>
      <c r="S492" s="144"/>
      <c r="T492" s="92">
        <v>0</v>
      </c>
    </row>
    <row r="493" spans="2:20" ht="8.25" customHeight="1" x14ac:dyDescent="0.25">
      <c r="B493" s="141" t="s">
        <v>390</v>
      </c>
      <c r="C493" s="141"/>
      <c r="D493" s="143">
        <v>9000</v>
      </c>
      <c r="E493" s="143"/>
      <c r="F493" s="143">
        <v>463944</v>
      </c>
      <c r="G493" s="143"/>
      <c r="H493" s="137">
        <v>472944</v>
      </c>
      <c r="I493" s="137"/>
      <c r="J493" s="143">
        <v>472944</v>
      </c>
      <c r="K493" s="143"/>
      <c r="L493" s="142">
        <v>0</v>
      </c>
      <c r="M493" s="142"/>
      <c r="N493" s="138">
        <v>0</v>
      </c>
      <c r="O493" s="138"/>
      <c r="P493" s="138">
        <v>0</v>
      </c>
      <c r="Q493" s="138"/>
      <c r="R493" s="138">
        <v>0</v>
      </c>
      <c r="S493" s="138"/>
      <c r="T493" s="93">
        <v>0</v>
      </c>
    </row>
    <row r="494" spans="2:20" ht="13.5" customHeight="1" x14ac:dyDescent="0.25">
      <c r="B494" s="162" t="s">
        <v>117</v>
      </c>
      <c r="C494" s="164" t="s">
        <v>118</v>
      </c>
      <c r="D494" s="165"/>
      <c r="E494" s="164" t="s">
        <v>119</v>
      </c>
      <c r="F494" s="165"/>
      <c r="G494" s="164" t="s">
        <v>120</v>
      </c>
      <c r="H494" s="165"/>
      <c r="I494" s="168" t="s">
        <v>121</v>
      </c>
      <c r="J494" s="169"/>
      <c r="K494" s="160" t="s">
        <v>122</v>
      </c>
      <c r="L494" s="172"/>
      <c r="M494" s="172"/>
      <c r="N494" s="172"/>
      <c r="O494" s="172"/>
      <c r="P494" s="172"/>
      <c r="Q494" s="172"/>
      <c r="R494" s="172"/>
      <c r="S494" s="172"/>
      <c r="T494" s="161"/>
    </row>
    <row r="495" spans="2:20" ht="18" customHeight="1" x14ac:dyDescent="0.25">
      <c r="B495" s="163"/>
      <c r="C495" s="166"/>
      <c r="D495" s="167"/>
      <c r="E495" s="166"/>
      <c r="F495" s="167"/>
      <c r="G495" s="166"/>
      <c r="H495" s="167"/>
      <c r="I495" s="170"/>
      <c r="J495" s="171"/>
      <c r="K495" s="156" t="s">
        <v>123</v>
      </c>
      <c r="L495" s="157"/>
      <c r="M495" s="173" t="s">
        <v>124</v>
      </c>
      <c r="N495" s="174"/>
      <c r="O495" s="156" t="s">
        <v>125</v>
      </c>
      <c r="P495" s="157"/>
      <c r="Q495" s="158" t="s">
        <v>126</v>
      </c>
      <c r="R495" s="159"/>
      <c r="S495" s="160" t="s">
        <v>127</v>
      </c>
      <c r="T495" s="161"/>
    </row>
    <row r="496" spans="2:20" ht="8.25" customHeight="1" x14ac:dyDescent="0.25">
      <c r="B496" s="139" t="s">
        <v>128</v>
      </c>
      <c r="C496" s="139"/>
      <c r="D496" s="147">
        <v>21400400819</v>
      </c>
      <c r="E496" s="147"/>
      <c r="F496" s="147">
        <v>320126288.27999997</v>
      </c>
      <c r="G496" s="147"/>
      <c r="H496" s="148">
        <v>847530204.27999997</v>
      </c>
      <c r="I496" s="148"/>
      <c r="J496" s="147">
        <v>686693873.94000006</v>
      </c>
      <c r="K496" s="147"/>
      <c r="L496" s="147">
        <v>160836330.34</v>
      </c>
      <c r="M496" s="147"/>
      <c r="N496" s="148">
        <v>154711161.38999999</v>
      </c>
      <c r="O496" s="148"/>
      <c r="P496" s="148">
        <v>71334909.319999993</v>
      </c>
      <c r="Q496" s="148"/>
      <c r="R496" s="148">
        <v>61448008.439999998</v>
      </c>
      <c r="S496" s="148"/>
      <c r="T496" s="87">
        <v>59100143.280000001</v>
      </c>
    </row>
    <row r="497" spans="2:20" ht="23.25" customHeight="1" x14ac:dyDescent="0.25">
      <c r="B497" s="152" t="s">
        <v>391</v>
      </c>
      <c r="C497" s="152"/>
      <c r="D497" s="154">
        <v>327540</v>
      </c>
      <c r="E497" s="154"/>
      <c r="F497" s="153">
        <v>0</v>
      </c>
      <c r="G497" s="153"/>
      <c r="H497" s="155">
        <v>327540</v>
      </c>
      <c r="I497" s="155"/>
      <c r="J497" s="154">
        <v>210992.82</v>
      </c>
      <c r="K497" s="154"/>
      <c r="L497" s="154">
        <v>116547.18</v>
      </c>
      <c r="M497" s="154"/>
      <c r="N497" s="155">
        <v>1402.78</v>
      </c>
      <c r="O497" s="155"/>
      <c r="P497" s="151">
        <v>0</v>
      </c>
      <c r="Q497" s="151"/>
      <c r="R497" s="151">
        <v>0</v>
      </c>
      <c r="S497" s="151"/>
      <c r="T497" s="94">
        <v>0</v>
      </c>
    </row>
    <row r="498" spans="2:20" ht="12.6" customHeight="1" x14ac:dyDescent="0.25">
      <c r="B498" s="145" t="s">
        <v>313</v>
      </c>
      <c r="C498" s="145"/>
      <c r="D498" s="147">
        <v>327540</v>
      </c>
      <c r="E498" s="147"/>
      <c r="F498" s="146">
        <v>0</v>
      </c>
      <c r="G498" s="146"/>
      <c r="H498" s="148">
        <v>327540</v>
      </c>
      <c r="I498" s="148"/>
      <c r="J498" s="147">
        <v>210992.82</v>
      </c>
      <c r="K498" s="147"/>
      <c r="L498" s="147">
        <v>116547.18</v>
      </c>
      <c r="M498" s="147"/>
      <c r="N498" s="148">
        <v>1402.78</v>
      </c>
      <c r="O498" s="148"/>
      <c r="P498" s="144">
        <v>0</v>
      </c>
      <c r="Q498" s="144"/>
      <c r="R498" s="144">
        <v>0</v>
      </c>
      <c r="S498" s="144"/>
      <c r="T498" s="92">
        <v>0</v>
      </c>
    </row>
    <row r="499" spans="2:20" ht="9.6" customHeight="1" x14ac:dyDescent="0.25">
      <c r="B499" s="145" t="s">
        <v>392</v>
      </c>
      <c r="C499" s="145"/>
      <c r="D499" s="147">
        <v>327540</v>
      </c>
      <c r="E499" s="147"/>
      <c r="F499" s="146">
        <v>0</v>
      </c>
      <c r="G499" s="146"/>
      <c r="H499" s="148">
        <v>327540</v>
      </c>
      <c r="I499" s="148"/>
      <c r="J499" s="147">
        <v>210992.82</v>
      </c>
      <c r="K499" s="147"/>
      <c r="L499" s="147">
        <v>116547.18</v>
      </c>
      <c r="M499" s="147"/>
      <c r="N499" s="148">
        <v>1402.78</v>
      </c>
      <c r="O499" s="148"/>
      <c r="P499" s="144">
        <v>0</v>
      </c>
      <c r="Q499" s="144"/>
      <c r="R499" s="144">
        <v>0</v>
      </c>
      <c r="S499" s="144"/>
      <c r="T499" s="92">
        <v>0</v>
      </c>
    </row>
    <row r="500" spans="2:20" ht="9" customHeight="1" x14ac:dyDescent="0.25">
      <c r="B500" s="145" t="s">
        <v>393</v>
      </c>
      <c r="C500" s="145"/>
      <c r="D500" s="147">
        <v>327540</v>
      </c>
      <c r="E500" s="147"/>
      <c r="F500" s="146">
        <v>0</v>
      </c>
      <c r="G500" s="146"/>
      <c r="H500" s="148">
        <v>327540</v>
      </c>
      <c r="I500" s="148"/>
      <c r="J500" s="147">
        <v>210992.82</v>
      </c>
      <c r="K500" s="147"/>
      <c r="L500" s="147">
        <v>116547.18</v>
      </c>
      <c r="M500" s="147"/>
      <c r="N500" s="148">
        <v>1402.78</v>
      </c>
      <c r="O500" s="148"/>
      <c r="P500" s="144">
        <v>0</v>
      </c>
      <c r="Q500" s="144"/>
      <c r="R500" s="144">
        <v>0</v>
      </c>
      <c r="S500" s="144"/>
      <c r="T500" s="92">
        <v>0</v>
      </c>
    </row>
    <row r="501" spans="2:20" ht="8.85" customHeight="1" x14ac:dyDescent="0.25">
      <c r="B501" s="141" t="s">
        <v>394</v>
      </c>
      <c r="C501" s="141"/>
      <c r="D501" s="143">
        <v>327540</v>
      </c>
      <c r="E501" s="143"/>
      <c r="F501" s="142">
        <v>0</v>
      </c>
      <c r="G501" s="142"/>
      <c r="H501" s="137">
        <v>327540</v>
      </c>
      <c r="I501" s="137"/>
      <c r="J501" s="143">
        <v>210992.82</v>
      </c>
      <c r="K501" s="143"/>
      <c r="L501" s="143">
        <v>116547.18</v>
      </c>
      <c r="M501" s="143"/>
      <c r="N501" s="137">
        <v>1402.78</v>
      </c>
      <c r="O501" s="137"/>
      <c r="P501" s="138">
        <v>0</v>
      </c>
      <c r="Q501" s="138"/>
      <c r="R501" s="138">
        <v>0</v>
      </c>
      <c r="S501" s="138"/>
      <c r="T501" s="93">
        <v>0</v>
      </c>
    </row>
    <row r="502" spans="2:20" ht="11.25" customHeight="1" x14ac:dyDescent="0.25">
      <c r="B502" s="150" t="s">
        <v>395</v>
      </c>
      <c r="C502" s="150"/>
      <c r="D502" s="147">
        <v>1000000</v>
      </c>
      <c r="E502" s="147"/>
      <c r="F502" s="147">
        <v>10049074.68</v>
      </c>
      <c r="G502" s="147"/>
      <c r="H502" s="148">
        <v>11049074.68</v>
      </c>
      <c r="I502" s="148"/>
      <c r="J502" s="147">
        <v>8902982.7200000007</v>
      </c>
      <c r="K502" s="147"/>
      <c r="L502" s="147">
        <v>2146091.96</v>
      </c>
      <c r="M502" s="147"/>
      <c r="N502" s="148">
        <v>1906787.96</v>
      </c>
      <c r="O502" s="148"/>
      <c r="P502" s="144">
        <v>0</v>
      </c>
      <c r="Q502" s="144"/>
      <c r="R502" s="144">
        <v>0</v>
      </c>
      <c r="S502" s="144"/>
      <c r="T502" s="92">
        <v>0</v>
      </c>
    </row>
    <row r="503" spans="2:20" ht="12.6" customHeight="1" x14ac:dyDescent="0.25">
      <c r="B503" s="149" t="s">
        <v>313</v>
      </c>
      <c r="C503" s="149"/>
      <c r="D503" s="147">
        <v>1000000</v>
      </c>
      <c r="E503" s="147"/>
      <c r="F503" s="147">
        <v>10049074.68</v>
      </c>
      <c r="G503" s="147"/>
      <c r="H503" s="148">
        <v>11049074.68</v>
      </c>
      <c r="I503" s="148"/>
      <c r="J503" s="147">
        <v>8902982.7200000007</v>
      </c>
      <c r="K503" s="147"/>
      <c r="L503" s="147">
        <v>2146091.96</v>
      </c>
      <c r="M503" s="147"/>
      <c r="N503" s="148">
        <v>1906787.96</v>
      </c>
      <c r="O503" s="148"/>
      <c r="P503" s="144">
        <v>0</v>
      </c>
      <c r="Q503" s="144"/>
      <c r="R503" s="144">
        <v>0</v>
      </c>
      <c r="S503" s="144"/>
      <c r="T503" s="92">
        <v>0</v>
      </c>
    </row>
    <row r="504" spans="2:20" ht="9.6" customHeight="1" x14ac:dyDescent="0.25">
      <c r="B504" s="145" t="s">
        <v>392</v>
      </c>
      <c r="C504" s="145"/>
      <c r="D504" s="147">
        <v>1000000</v>
      </c>
      <c r="E504" s="147"/>
      <c r="F504" s="147">
        <v>10049074.68</v>
      </c>
      <c r="G504" s="147"/>
      <c r="H504" s="148">
        <v>11049074.68</v>
      </c>
      <c r="I504" s="148"/>
      <c r="J504" s="147">
        <v>8902982.7200000007</v>
      </c>
      <c r="K504" s="147"/>
      <c r="L504" s="147">
        <v>2146091.96</v>
      </c>
      <c r="M504" s="147"/>
      <c r="N504" s="148">
        <v>1906787.96</v>
      </c>
      <c r="O504" s="148"/>
      <c r="P504" s="144">
        <v>0</v>
      </c>
      <c r="Q504" s="144"/>
      <c r="R504" s="144">
        <v>0</v>
      </c>
      <c r="S504" s="144"/>
      <c r="T504" s="92">
        <v>0</v>
      </c>
    </row>
    <row r="505" spans="2:20" ht="15.6" customHeight="1" x14ac:dyDescent="0.25">
      <c r="B505" s="145" t="s">
        <v>396</v>
      </c>
      <c r="C505" s="145"/>
      <c r="D505" s="147">
        <v>1000000</v>
      </c>
      <c r="E505" s="147"/>
      <c r="F505" s="147">
        <v>10049074.68</v>
      </c>
      <c r="G505" s="147"/>
      <c r="H505" s="148">
        <v>11049074.68</v>
      </c>
      <c r="I505" s="148"/>
      <c r="J505" s="147">
        <v>8902982.7200000007</v>
      </c>
      <c r="K505" s="147"/>
      <c r="L505" s="147">
        <v>2146091.96</v>
      </c>
      <c r="M505" s="147"/>
      <c r="N505" s="148">
        <v>1906787.96</v>
      </c>
      <c r="O505" s="148"/>
      <c r="P505" s="144">
        <v>0</v>
      </c>
      <c r="Q505" s="144"/>
      <c r="R505" s="144">
        <v>0</v>
      </c>
      <c r="S505" s="144"/>
      <c r="T505" s="92">
        <v>0</v>
      </c>
    </row>
    <row r="506" spans="2:20" ht="8.25" customHeight="1" x14ac:dyDescent="0.25">
      <c r="B506" s="141" t="s">
        <v>397</v>
      </c>
      <c r="C506" s="141"/>
      <c r="D506" s="143">
        <v>1000000</v>
      </c>
      <c r="E506" s="143"/>
      <c r="F506" s="143">
        <v>10049074.68</v>
      </c>
      <c r="G506" s="143"/>
      <c r="H506" s="137">
        <v>11049074.68</v>
      </c>
      <c r="I506" s="137"/>
      <c r="J506" s="143">
        <v>8902982.7200000007</v>
      </c>
      <c r="K506" s="143"/>
      <c r="L506" s="143">
        <v>2146091.96</v>
      </c>
      <c r="M506" s="143"/>
      <c r="N506" s="137">
        <v>1906787.96</v>
      </c>
      <c r="O506" s="137"/>
      <c r="P506" s="138">
        <v>0</v>
      </c>
      <c r="Q506" s="138"/>
      <c r="R506" s="138">
        <v>0</v>
      </c>
      <c r="S506" s="138"/>
      <c r="T506" s="93">
        <v>0</v>
      </c>
    </row>
    <row r="507" spans="2:20" ht="11.25" customHeight="1" x14ac:dyDescent="0.25">
      <c r="B507" s="150" t="s">
        <v>398</v>
      </c>
      <c r="C507" s="150"/>
      <c r="D507" s="147">
        <v>14800</v>
      </c>
      <c r="E507" s="147"/>
      <c r="F507" s="146">
        <v>0</v>
      </c>
      <c r="G507" s="146"/>
      <c r="H507" s="148">
        <v>14800</v>
      </c>
      <c r="I507" s="148"/>
      <c r="J507" s="147">
        <v>14800</v>
      </c>
      <c r="K507" s="147"/>
      <c r="L507" s="146">
        <v>0</v>
      </c>
      <c r="M507" s="146"/>
      <c r="N507" s="144">
        <v>0</v>
      </c>
      <c r="O507" s="144"/>
      <c r="P507" s="144">
        <v>0</v>
      </c>
      <c r="Q507" s="144"/>
      <c r="R507" s="144">
        <v>0</v>
      </c>
      <c r="S507" s="144"/>
      <c r="T507" s="92">
        <v>0</v>
      </c>
    </row>
    <row r="508" spans="2:20" ht="12.6" customHeight="1" x14ac:dyDescent="0.25">
      <c r="B508" s="145" t="s">
        <v>313</v>
      </c>
      <c r="C508" s="145"/>
      <c r="D508" s="147">
        <v>14800</v>
      </c>
      <c r="E508" s="147"/>
      <c r="F508" s="146">
        <v>0</v>
      </c>
      <c r="G508" s="146"/>
      <c r="H508" s="148">
        <v>14800</v>
      </c>
      <c r="I508" s="148"/>
      <c r="J508" s="147">
        <v>14800</v>
      </c>
      <c r="K508" s="147"/>
      <c r="L508" s="146">
        <v>0</v>
      </c>
      <c r="M508" s="146"/>
      <c r="N508" s="144">
        <v>0</v>
      </c>
      <c r="O508" s="144"/>
      <c r="P508" s="144">
        <v>0</v>
      </c>
      <c r="Q508" s="144"/>
      <c r="R508" s="144">
        <v>0</v>
      </c>
      <c r="S508" s="144"/>
      <c r="T508" s="92">
        <v>0</v>
      </c>
    </row>
    <row r="509" spans="2:20" ht="9.6" customHeight="1" x14ac:dyDescent="0.25">
      <c r="B509" s="145" t="s">
        <v>392</v>
      </c>
      <c r="C509" s="145"/>
      <c r="D509" s="147">
        <v>14800</v>
      </c>
      <c r="E509" s="147"/>
      <c r="F509" s="146">
        <v>0</v>
      </c>
      <c r="G509" s="146"/>
      <c r="H509" s="148">
        <v>14800</v>
      </c>
      <c r="I509" s="148"/>
      <c r="J509" s="147">
        <v>14800</v>
      </c>
      <c r="K509" s="147"/>
      <c r="L509" s="146">
        <v>0</v>
      </c>
      <c r="M509" s="146"/>
      <c r="N509" s="144">
        <v>0</v>
      </c>
      <c r="O509" s="144"/>
      <c r="P509" s="144">
        <v>0</v>
      </c>
      <c r="Q509" s="144"/>
      <c r="R509" s="144">
        <v>0</v>
      </c>
      <c r="S509" s="144"/>
      <c r="T509" s="92">
        <v>0</v>
      </c>
    </row>
    <row r="510" spans="2:20" ht="15.6" customHeight="1" x14ac:dyDescent="0.25">
      <c r="B510" s="145" t="s">
        <v>396</v>
      </c>
      <c r="C510" s="145"/>
      <c r="D510" s="147">
        <v>14800</v>
      </c>
      <c r="E510" s="147"/>
      <c r="F510" s="146">
        <v>0</v>
      </c>
      <c r="G510" s="146"/>
      <c r="H510" s="148">
        <v>14800</v>
      </c>
      <c r="I510" s="148"/>
      <c r="J510" s="147">
        <v>14800</v>
      </c>
      <c r="K510" s="147"/>
      <c r="L510" s="146">
        <v>0</v>
      </c>
      <c r="M510" s="146"/>
      <c r="N510" s="144">
        <v>0</v>
      </c>
      <c r="O510" s="144"/>
      <c r="P510" s="144">
        <v>0</v>
      </c>
      <c r="Q510" s="144"/>
      <c r="R510" s="144">
        <v>0</v>
      </c>
      <c r="S510" s="144"/>
      <c r="T510" s="92">
        <v>0</v>
      </c>
    </row>
    <row r="511" spans="2:20" ht="8.25" customHeight="1" x14ac:dyDescent="0.25">
      <c r="B511" s="141" t="s">
        <v>399</v>
      </c>
      <c r="C511" s="141"/>
      <c r="D511" s="143">
        <v>14800</v>
      </c>
      <c r="E511" s="143"/>
      <c r="F511" s="142">
        <v>0</v>
      </c>
      <c r="G511" s="142"/>
      <c r="H511" s="137">
        <v>14800</v>
      </c>
      <c r="I511" s="137"/>
      <c r="J511" s="143">
        <v>14800</v>
      </c>
      <c r="K511" s="143"/>
      <c r="L511" s="142">
        <v>0</v>
      </c>
      <c r="M511" s="142"/>
      <c r="N511" s="138">
        <v>0</v>
      </c>
      <c r="O511" s="138"/>
      <c r="P511" s="138">
        <v>0</v>
      </c>
      <c r="Q511" s="138"/>
      <c r="R511" s="138">
        <v>0</v>
      </c>
      <c r="S511" s="138"/>
      <c r="T511" s="93">
        <v>0</v>
      </c>
    </row>
    <row r="512" spans="2:20" ht="11.25" customHeight="1" x14ac:dyDescent="0.25">
      <c r="B512" s="150" t="s">
        <v>400</v>
      </c>
      <c r="C512" s="150"/>
      <c r="D512" s="147">
        <v>25260</v>
      </c>
      <c r="E512" s="147"/>
      <c r="F512" s="147">
        <v>40000</v>
      </c>
      <c r="G512" s="147"/>
      <c r="H512" s="148">
        <v>65260</v>
      </c>
      <c r="I512" s="148"/>
      <c r="J512" s="147">
        <v>60012.54</v>
      </c>
      <c r="K512" s="147"/>
      <c r="L512" s="147">
        <v>5247.46</v>
      </c>
      <c r="M512" s="147"/>
      <c r="N512" s="148">
        <v>5108.22</v>
      </c>
      <c r="O512" s="148"/>
      <c r="P512" s="144">
        <v>0</v>
      </c>
      <c r="Q512" s="144"/>
      <c r="R512" s="144">
        <v>0</v>
      </c>
      <c r="S512" s="144"/>
      <c r="T512" s="92">
        <v>0</v>
      </c>
    </row>
    <row r="513" spans="2:20" ht="12.6" customHeight="1" x14ac:dyDescent="0.25">
      <c r="B513" s="149" t="s">
        <v>313</v>
      </c>
      <c r="C513" s="149"/>
      <c r="D513" s="147">
        <v>25260</v>
      </c>
      <c r="E513" s="147"/>
      <c r="F513" s="147">
        <v>40000</v>
      </c>
      <c r="G513" s="147"/>
      <c r="H513" s="148">
        <v>65260</v>
      </c>
      <c r="I513" s="148"/>
      <c r="J513" s="147">
        <v>60012.54</v>
      </c>
      <c r="K513" s="147"/>
      <c r="L513" s="147">
        <v>5247.46</v>
      </c>
      <c r="M513" s="147"/>
      <c r="N513" s="148">
        <v>5108.22</v>
      </c>
      <c r="O513" s="148"/>
      <c r="P513" s="144">
        <v>0</v>
      </c>
      <c r="Q513" s="144"/>
      <c r="R513" s="144">
        <v>0</v>
      </c>
      <c r="S513" s="144"/>
      <c r="T513" s="92">
        <v>0</v>
      </c>
    </row>
    <row r="514" spans="2:20" ht="9.6" customHeight="1" x14ac:dyDescent="0.25">
      <c r="B514" s="145" t="s">
        <v>392</v>
      </c>
      <c r="C514" s="145"/>
      <c r="D514" s="147">
        <v>25260</v>
      </c>
      <c r="E514" s="147"/>
      <c r="F514" s="147">
        <v>40000</v>
      </c>
      <c r="G514" s="147"/>
      <c r="H514" s="148">
        <v>65260</v>
      </c>
      <c r="I514" s="148"/>
      <c r="J514" s="147">
        <v>60012.54</v>
      </c>
      <c r="K514" s="147"/>
      <c r="L514" s="147">
        <v>5247.46</v>
      </c>
      <c r="M514" s="147"/>
      <c r="N514" s="148">
        <v>5108.22</v>
      </c>
      <c r="O514" s="148"/>
      <c r="P514" s="144">
        <v>0</v>
      </c>
      <c r="Q514" s="144"/>
      <c r="R514" s="144">
        <v>0</v>
      </c>
      <c r="S514" s="144"/>
      <c r="T514" s="92">
        <v>0</v>
      </c>
    </row>
    <row r="515" spans="2:20" ht="9.1999999999999993" customHeight="1" x14ac:dyDescent="0.25">
      <c r="B515" s="145" t="s">
        <v>401</v>
      </c>
      <c r="C515" s="145"/>
      <c r="D515" s="147">
        <v>25260</v>
      </c>
      <c r="E515" s="147"/>
      <c r="F515" s="147">
        <v>40000</v>
      </c>
      <c r="G515" s="147"/>
      <c r="H515" s="148">
        <v>65260</v>
      </c>
      <c r="I515" s="148"/>
      <c r="J515" s="147">
        <v>60012.54</v>
      </c>
      <c r="K515" s="147"/>
      <c r="L515" s="147">
        <v>5247.46</v>
      </c>
      <c r="M515" s="147"/>
      <c r="N515" s="148">
        <v>5108.22</v>
      </c>
      <c r="O515" s="148"/>
      <c r="P515" s="144">
        <v>0</v>
      </c>
      <c r="Q515" s="144"/>
      <c r="R515" s="144">
        <v>0</v>
      </c>
      <c r="S515" s="144"/>
      <c r="T515" s="92">
        <v>0</v>
      </c>
    </row>
    <row r="516" spans="2:20" ht="8.4499999999999993" customHeight="1" x14ac:dyDescent="0.25">
      <c r="B516" s="141" t="s">
        <v>402</v>
      </c>
      <c r="C516" s="141"/>
      <c r="D516" s="143">
        <v>25260</v>
      </c>
      <c r="E516" s="143"/>
      <c r="F516" s="143">
        <v>40000</v>
      </c>
      <c r="G516" s="143"/>
      <c r="H516" s="137">
        <v>65260</v>
      </c>
      <c r="I516" s="137"/>
      <c r="J516" s="143">
        <v>60012.54</v>
      </c>
      <c r="K516" s="143"/>
      <c r="L516" s="143">
        <v>5247.46</v>
      </c>
      <c r="M516" s="143"/>
      <c r="N516" s="137">
        <v>5108.22</v>
      </c>
      <c r="O516" s="137"/>
      <c r="P516" s="138">
        <v>0</v>
      </c>
      <c r="Q516" s="138"/>
      <c r="R516" s="138">
        <v>0</v>
      </c>
      <c r="S516" s="138"/>
      <c r="T516" s="93">
        <v>0</v>
      </c>
    </row>
    <row r="517" spans="2:20" ht="11.25" customHeight="1" x14ac:dyDescent="0.25">
      <c r="B517" s="150" t="s">
        <v>403</v>
      </c>
      <c r="C517" s="150"/>
      <c r="D517" s="147">
        <v>100000</v>
      </c>
      <c r="E517" s="147"/>
      <c r="F517" s="146">
        <v>0</v>
      </c>
      <c r="G517" s="146"/>
      <c r="H517" s="148">
        <v>100000</v>
      </c>
      <c r="I517" s="148"/>
      <c r="J517" s="147">
        <v>100000</v>
      </c>
      <c r="K517" s="147"/>
      <c r="L517" s="146">
        <v>0</v>
      </c>
      <c r="M517" s="146"/>
      <c r="N517" s="144">
        <v>0</v>
      </c>
      <c r="O517" s="144"/>
      <c r="P517" s="144">
        <v>0</v>
      </c>
      <c r="Q517" s="144"/>
      <c r="R517" s="144">
        <v>0</v>
      </c>
      <c r="S517" s="144"/>
      <c r="T517" s="92">
        <v>0</v>
      </c>
    </row>
    <row r="518" spans="2:20" ht="12.6" customHeight="1" x14ac:dyDescent="0.25">
      <c r="B518" s="149" t="s">
        <v>313</v>
      </c>
      <c r="C518" s="149"/>
      <c r="D518" s="147">
        <v>100000</v>
      </c>
      <c r="E518" s="147"/>
      <c r="F518" s="146">
        <v>0</v>
      </c>
      <c r="G518" s="146"/>
      <c r="H518" s="148">
        <v>100000</v>
      </c>
      <c r="I518" s="148"/>
      <c r="J518" s="147">
        <v>100000</v>
      </c>
      <c r="K518" s="147"/>
      <c r="L518" s="146">
        <v>0</v>
      </c>
      <c r="M518" s="146"/>
      <c r="N518" s="144">
        <v>0</v>
      </c>
      <c r="O518" s="144"/>
      <c r="P518" s="144">
        <v>0</v>
      </c>
      <c r="Q518" s="144"/>
      <c r="R518" s="144">
        <v>0</v>
      </c>
      <c r="S518" s="144"/>
      <c r="T518" s="92">
        <v>0</v>
      </c>
    </row>
    <row r="519" spans="2:20" ht="9.6" customHeight="1" x14ac:dyDescent="0.25">
      <c r="B519" s="145" t="s">
        <v>392</v>
      </c>
      <c r="C519" s="145"/>
      <c r="D519" s="147">
        <v>100000</v>
      </c>
      <c r="E519" s="147"/>
      <c r="F519" s="146">
        <v>0</v>
      </c>
      <c r="G519" s="146"/>
      <c r="H519" s="148">
        <v>100000</v>
      </c>
      <c r="I519" s="148"/>
      <c r="J519" s="147">
        <v>100000</v>
      </c>
      <c r="K519" s="147"/>
      <c r="L519" s="146">
        <v>0</v>
      </c>
      <c r="M519" s="146"/>
      <c r="N519" s="144">
        <v>0</v>
      </c>
      <c r="O519" s="144"/>
      <c r="P519" s="144">
        <v>0</v>
      </c>
      <c r="Q519" s="144"/>
      <c r="R519" s="144">
        <v>0</v>
      </c>
      <c r="S519" s="144"/>
      <c r="T519" s="92">
        <v>0</v>
      </c>
    </row>
    <row r="520" spans="2:20" ht="9.1999999999999993" customHeight="1" x14ac:dyDescent="0.25">
      <c r="B520" s="145" t="s">
        <v>404</v>
      </c>
      <c r="C520" s="145"/>
      <c r="D520" s="147">
        <v>100000</v>
      </c>
      <c r="E520" s="147"/>
      <c r="F520" s="146">
        <v>0</v>
      </c>
      <c r="G520" s="146"/>
      <c r="H520" s="148">
        <v>100000</v>
      </c>
      <c r="I520" s="148"/>
      <c r="J520" s="147">
        <v>100000</v>
      </c>
      <c r="K520" s="147"/>
      <c r="L520" s="146">
        <v>0</v>
      </c>
      <c r="M520" s="146"/>
      <c r="N520" s="144">
        <v>0</v>
      </c>
      <c r="O520" s="144"/>
      <c r="P520" s="144">
        <v>0</v>
      </c>
      <c r="Q520" s="144"/>
      <c r="R520" s="144">
        <v>0</v>
      </c>
      <c r="S520" s="144"/>
      <c r="T520" s="92">
        <v>0</v>
      </c>
    </row>
    <row r="521" spans="2:20" ht="8.4499999999999993" customHeight="1" x14ac:dyDescent="0.25">
      <c r="B521" s="141" t="s">
        <v>405</v>
      </c>
      <c r="C521" s="141"/>
      <c r="D521" s="143">
        <v>100000</v>
      </c>
      <c r="E521" s="143"/>
      <c r="F521" s="142">
        <v>0</v>
      </c>
      <c r="G521" s="142"/>
      <c r="H521" s="137">
        <v>100000</v>
      </c>
      <c r="I521" s="137"/>
      <c r="J521" s="143">
        <v>100000</v>
      </c>
      <c r="K521" s="143"/>
      <c r="L521" s="142">
        <v>0</v>
      </c>
      <c r="M521" s="142"/>
      <c r="N521" s="138">
        <v>0</v>
      </c>
      <c r="O521" s="138"/>
      <c r="P521" s="138">
        <v>0</v>
      </c>
      <c r="Q521" s="138"/>
      <c r="R521" s="138">
        <v>0</v>
      </c>
      <c r="S521" s="138"/>
      <c r="T521" s="93">
        <v>0</v>
      </c>
    </row>
    <row r="522" spans="2:20" ht="11.25" customHeight="1" x14ac:dyDescent="0.25">
      <c r="B522" s="150" t="s">
        <v>406</v>
      </c>
      <c r="C522" s="150"/>
      <c r="D522" s="147">
        <v>100000</v>
      </c>
      <c r="E522" s="147"/>
      <c r="F522" s="147">
        <v>1221279.74</v>
      </c>
      <c r="G522" s="147"/>
      <c r="H522" s="148">
        <v>1321279.74</v>
      </c>
      <c r="I522" s="148"/>
      <c r="J522" s="147">
        <v>1297792.4099999999</v>
      </c>
      <c r="K522" s="147"/>
      <c r="L522" s="147">
        <v>23487.33</v>
      </c>
      <c r="M522" s="147"/>
      <c r="N522" s="148">
        <v>23487.33</v>
      </c>
      <c r="O522" s="148"/>
      <c r="P522" s="144">
        <v>0</v>
      </c>
      <c r="Q522" s="144"/>
      <c r="R522" s="144">
        <v>0</v>
      </c>
      <c r="S522" s="144"/>
      <c r="T522" s="92">
        <v>0</v>
      </c>
    </row>
    <row r="523" spans="2:20" ht="12.6" customHeight="1" x14ac:dyDescent="0.25">
      <c r="B523" s="145" t="s">
        <v>313</v>
      </c>
      <c r="C523" s="145"/>
      <c r="D523" s="147">
        <v>100000</v>
      </c>
      <c r="E523" s="147"/>
      <c r="F523" s="147">
        <v>1221279.74</v>
      </c>
      <c r="G523" s="147"/>
      <c r="H523" s="148">
        <v>1321279.74</v>
      </c>
      <c r="I523" s="148"/>
      <c r="J523" s="147">
        <v>1297792.4099999999</v>
      </c>
      <c r="K523" s="147"/>
      <c r="L523" s="147">
        <v>23487.33</v>
      </c>
      <c r="M523" s="147"/>
      <c r="N523" s="148">
        <v>23487.33</v>
      </c>
      <c r="O523" s="148"/>
      <c r="P523" s="144">
        <v>0</v>
      </c>
      <c r="Q523" s="144"/>
      <c r="R523" s="144">
        <v>0</v>
      </c>
      <c r="S523" s="144"/>
      <c r="T523" s="92">
        <v>0</v>
      </c>
    </row>
    <row r="524" spans="2:20" ht="9.6" customHeight="1" x14ac:dyDescent="0.25">
      <c r="B524" s="145" t="s">
        <v>392</v>
      </c>
      <c r="C524" s="145"/>
      <c r="D524" s="147">
        <v>100000</v>
      </c>
      <c r="E524" s="147"/>
      <c r="F524" s="147">
        <v>1221279.74</v>
      </c>
      <c r="G524" s="147"/>
      <c r="H524" s="148">
        <v>1321279.74</v>
      </c>
      <c r="I524" s="148"/>
      <c r="J524" s="147">
        <v>1297792.4099999999</v>
      </c>
      <c r="K524" s="147"/>
      <c r="L524" s="147">
        <v>23487.33</v>
      </c>
      <c r="M524" s="147"/>
      <c r="N524" s="148">
        <v>23487.33</v>
      </c>
      <c r="O524" s="148"/>
      <c r="P524" s="144">
        <v>0</v>
      </c>
      <c r="Q524" s="144"/>
      <c r="R524" s="144">
        <v>0</v>
      </c>
      <c r="S524" s="144"/>
      <c r="T524" s="92">
        <v>0</v>
      </c>
    </row>
    <row r="525" spans="2:20" ht="9" customHeight="1" x14ac:dyDescent="0.25">
      <c r="B525" s="145" t="s">
        <v>407</v>
      </c>
      <c r="C525" s="145"/>
      <c r="D525" s="147">
        <v>100000</v>
      </c>
      <c r="E525" s="147"/>
      <c r="F525" s="147">
        <v>1221279.74</v>
      </c>
      <c r="G525" s="147"/>
      <c r="H525" s="148">
        <v>1321279.74</v>
      </c>
      <c r="I525" s="148"/>
      <c r="J525" s="147">
        <v>1297792.4099999999</v>
      </c>
      <c r="K525" s="147"/>
      <c r="L525" s="147">
        <v>23487.33</v>
      </c>
      <c r="M525" s="147"/>
      <c r="N525" s="148">
        <v>23487.33</v>
      </c>
      <c r="O525" s="148"/>
      <c r="P525" s="144">
        <v>0</v>
      </c>
      <c r="Q525" s="144"/>
      <c r="R525" s="144">
        <v>0</v>
      </c>
      <c r="S525" s="144"/>
      <c r="T525" s="92">
        <v>0</v>
      </c>
    </row>
    <row r="526" spans="2:20" ht="8.4499999999999993" customHeight="1" x14ac:dyDescent="0.25">
      <c r="B526" s="141" t="s">
        <v>408</v>
      </c>
      <c r="C526" s="141"/>
      <c r="D526" s="143">
        <v>100000</v>
      </c>
      <c r="E526" s="143"/>
      <c r="F526" s="143">
        <v>1221279.74</v>
      </c>
      <c r="G526" s="143"/>
      <c r="H526" s="137">
        <v>1321279.74</v>
      </c>
      <c r="I526" s="137"/>
      <c r="J526" s="143">
        <v>1297792.4099999999</v>
      </c>
      <c r="K526" s="143"/>
      <c r="L526" s="143">
        <v>23487.33</v>
      </c>
      <c r="M526" s="143"/>
      <c r="N526" s="137">
        <v>23487.33</v>
      </c>
      <c r="O526" s="137"/>
      <c r="P526" s="138">
        <v>0</v>
      </c>
      <c r="Q526" s="138"/>
      <c r="R526" s="138">
        <v>0</v>
      </c>
      <c r="S526" s="138"/>
      <c r="T526" s="93">
        <v>0</v>
      </c>
    </row>
    <row r="527" spans="2:20" ht="11.25" customHeight="1" x14ac:dyDescent="0.25">
      <c r="B527" s="150" t="s">
        <v>409</v>
      </c>
      <c r="C527" s="150"/>
      <c r="D527" s="146">
        <v>0</v>
      </c>
      <c r="E527" s="146"/>
      <c r="F527" s="147">
        <v>515540.12</v>
      </c>
      <c r="G527" s="147"/>
      <c r="H527" s="148">
        <v>515540.12</v>
      </c>
      <c r="I527" s="148"/>
      <c r="J527" s="147">
        <v>349710</v>
      </c>
      <c r="K527" s="147"/>
      <c r="L527" s="147">
        <v>165830.12</v>
      </c>
      <c r="M527" s="147"/>
      <c r="N527" s="148">
        <v>165830.12</v>
      </c>
      <c r="O527" s="148"/>
      <c r="P527" s="144">
        <v>0</v>
      </c>
      <c r="Q527" s="144"/>
      <c r="R527" s="144">
        <v>0</v>
      </c>
      <c r="S527" s="144"/>
      <c r="T527" s="92">
        <v>0</v>
      </c>
    </row>
    <row r="528" spans="2:20" ht="12.6" customHeight="1" x14ac:dyDescent="0.25">
      <c r="B528" s="149" t="s">
        <v>313</v>
      </c>
      <c r="C528" s="149"/>
      <c r="D528" s="146">
        <v>0</v>
      </c>
      <c r="E528" s="146"/>
      <c r="F528" s="147">
        <v>515540.12</v>
      </c>
      <c r="G528" s="147"/>
      <c r="H528" s="148">
        <v>515540.12</v>
      </c>
      <c r="I528" s="148"/>
      <c r="J528" s="147">
        <v>349710</v>
      </c>
      <c r="K528" s="147"/>
      <c r="L528" s="147">
        <v>165830.12</v>
      </c>
      <c r="M528" s="147"/>
      <c r="N528" s="148">
        <v>165830.12</v>
      </c>
      <c r="O528" s="148"/>
      <c r="P528" s="144">
        <v>0</v>
      </c>
      <c r="Q528" s="144"/>
      <c r="R528" s="144">
        <v>0</v>
      </c>
      <c r="S528" s="144"/>
      <c r="T528" s="92">
        <v>0</v>
      </c>
    </row>
    <row r="529" spans="2:20" ht="9.6" customHeight="1" x14ac:dyDescent="0.25">
      <c r="B529" s="145" t="s">
        <v>392</v>
      </c>
      <c r="C529" s="145"/>
      <c r="D529" s="146">
        <v>0</v>
      </c>
      <c r="E529" s="146"/>
      <c r="F529" s="147">
        <v>515540.12</v>
      </c>
      <c r="G529" s="147"/>
      <c r="H529" s="148">
        <v>515540.12</v>
      </c>
      <c r="I529" s="148"/>
      <c r="J529" s="147">
        <v>349710</v>
      </c>
      <c r="K529" s="147"/>
      <c r="L529" s="147">
        <v>165830.12</v>
      </c>
      <c r="M529" s="147"/>
      <c r="N529" s="148">
        <v>165830.12</v>
      </c>
      <c r="O529" s="148"/>
      <c r="P529" s="144">
        <v>0</v>
      </c>
      <c r="Q529" s="144"/>
      <c r="R529" s="144">
        <v>0</v>
      </c>
      <c r="S529" s="144"/>
      <c r="T529" s="92">
        <v>0</v>
      </c>
    </row>
    <row r="530" spans="2:20" ht="9.1999999999999993" customHeight="1" x14ac:dyDescent="0.25">
      <c r="B530" s="145" t="s">
        <v>410</v>
      </c>
      <c r="C530" s="145"/>
      <c r="D530" s="146">
        <v>0</v>
      </c>
      <c r="E530" s="146"/>
      <c r="F530" s="147">
        <v>515540.12</v>
      </c>
      <c r="G530" s="147"/>
      <c r="H530" s="148">
        <v>515540.12</v>
      </c>
      <c r="I530" s="148"/>
      <c r="J530" s="147">
        <v>349710</v>
      </c>
      <c r="K530" s="147"/>
      <c r="L530" s="147">
        <v>165830.12</v>
      </c>
      <c r="M530" s="147"/>
      <c r="N530" s="148">
        <v>165830.12</v>
      </c>
      <c r="O530" s="148"/>
      <c r="P530" s="144">
        <v>0</v>
      </c>
      <c r="Q530" s="144"/>
      <c r="R530" s="144">
        <v>0</v>
      </c>
      <c r="S530" s="144"/>
      <c r="T530" s="92">
        <v>0</v>
      </c>
    </row>
    <row r="531" spans="2:20" ht="8.4499999999999993" customHeight="1" x14ac:dyDescent="0.25">
      <c r="B531" s="141" t="s">
        <v>411</v>
      </c>
      <c r="C531" s="141"/>
      <c r="D531" s="142">
        <v>0</v>
      </c>
      <c r="E531" s="142"/>
      <c r="F531" s="143">
        <v>515540.12</v>
      </c>
      <c r="G531" s="143"/>
      <c r="H531" s="137">
        <v>515540.12</v>
      </c>
      <c r="I531" s="137"/>
      <c r="J531" s="143">
        <v>349710</v>
      </c>
      <c r="K531" s="143"/>
      <c r="L531" s="143">
        <v>165830.12</v>
      </c>
      <c r="M531" s="143"/>
      <c r="N531" s="137">
        <v>165830.12</v>
      </c>
      <c r="O531" s="137"/>
      <c r="P531" s="138">
        <v>0</v>
      </c>
      <c r="Q531" s="138"/>
      <c r="R531" s="138">
        <v>0</v>
      </c>
      <c r="S531" s="138"/>
      <c r="T531" s="93">
        <v>0</v>
      </c>
    </row>
    <row r="532" spans="2:20" ht="11.25" customHeight="1" x14ac:dyDescent="0.25">
      <c r="B532" s="150" t="s">
        <v>412</v>
      </c>
      <c r="C532" s="150"/>
      <c r="D532" s="146">
        <v>0</v>
      </c>
      <c r="E532" s="146"/>
      <c r="F532" s="147">
        <v>636791.61</v>
      </c>
      <c r="G532" s="147"/>
      <c r="H532" s="148">
        <v>636791.61</v>
      </c>
      <c r="I532" s="148"/>
      <c r="J532" s="147">
        <v>532951.61</v>
      </c>
      <c r="K532" s="147"/>
      <c r="L532" s="147">
        <v>103840</v>
      </c>
      <c r="M532" s="147"/>
      <c r="N532" s="148">
        <v>103840</v>
      </c>
      <c r="O532" s="148"/>
      <c r="P532" s="144">
        <v>0</v>
      </c>
      <c r="Q532" s="144"/>
      <c r="R532" s="144">
        <v>0</v>
      </c>
      <c r="S532" s="144"/>
      <c r="T532" s="92">
        <v>0</v>
      </c>
    </row>
    <row r="533" spans="2:20" ht="12.6" customHeight="1" x14ac:dyDescent="0.25">
      <c r="B533" s="149" t="s">
        <v>313</v>
      </c>
      <c r="C533" s="149"/>
      <c r="D533" s="146">
        <v>0</v>
      </c>
      <c r="E533" s="146"/>
      <c r="F533" s="147">
        <v>636791.61</v>
      </c>
      <c r="G533" s="147"/>
      <c r="H533" s="148">
        <v>636791.61</v>
      </c>
      <c r="I533" s="148"/>
      <c r="J533" s="147">
        <v>532951.61</v>
      </c>
      <c r="K533" s="147"/>
      <c r="L533" s="147">
        <v>103840</v>
      </c>
      <c r="M533" s="147"/>
      <c r="N533" s="148">
        <v>103840</v>
      </c>
      <c r="O533" s="148"/>
      <c r="P533" s="144">
        <v>0</v>
      </c>
      <c r="Q533" s="144"/>
      <c r="R533" s="144">
        <v>0</v>
      </c>
      <c r="S533" s="144"/>
      <c r="T533" s="92">
        <v>0</v>
      </c>
    </row>
    <row r="534" spans="2:20" ht="9.6" customHeight="1" x14ac:dyDescent="0.25">
      <c r="B534" s="145" t="s">
        <v>392</v>
      </c>
      <c r="C534" s="145"/>
      <c r="D534" s="146">
        <v>0</v>
      </c>
      <c r="E534" s="146"/>
      <c r="F534" s="147">
        <v>636791.61</v>
      </c>
      <c r="G534" s="147"/>
      <c r="H534" s="148">
        <v>636791.61</v>
      </c>
      <c r="I534" s="148"/>
      <c r="J534" s="147">
        <v>532951.61</v>
      </c>
      <c r="K534" s="147"/>
      <c r="L534" s="147">
        <v>103840</v>
      </c>
      <c r="M534" s="147"/>
      <c r="N534" s="148">
        <v>103840</v>
      </c>
      <c r="O534" s="148"/>
      <c r="P534" s="144">
        <v>0</v>
      </c>
      <c r="Q534" s="144"/>
      <c r="R534" s="144">
        <v>0</v>
      </c>
      <c r="S534" s="144"/>
      <c r="T534" s="92">
        <v>0</v>
      </c>
    </row>
    <row r="535" spans="2:20" ht="9.1999999999999993" customHeight="1" x14ac:dyDescent="0.25">
      <c r="B535" s="145" t="s">
        <v>410</v>
      </c>
      <c r="C535" s="145"/>
      <c r="D535" s="146">
        <v>0</v>
      </c>
      <c r="E535" s="146"/>
      <c r="F535" s="147">
        <v>636791.61</v>
      </c>
      <c r="G535" s="147"/>
      <c r="H535" s="148">
        <v>636791.61</v>
      </c>
      <c r="I535" s="148"/>
      <c r="J535" s="147">
        <v>532951.61</v>
      </c>
      <c r="K535" s="147"/>
      <c r="L535" s="147">
        <v>103840</v>
      </c>
      <c r="M535" s="147"/>
      <c r="N535" s="148">
        <v>103840</v>
      </c>
      <c r="O535" s="148"/>
      <c r="P535" s="144">
        <v>0</v>
      </c>
      <c r="Q535" s="144"/>
      <c r="R535" s="144">
        <v>0</v>
      </c>
      <c r="S535" s="144"/>
      <c r="T535" s="92">
        <v>0</v>
      </c>
    </row>
    <row r="536" spans="2:20" ht="8.4499999999999993" customHeight="1" x14ac:dyDescent="0.25">
      <c r="B536" s="141" t="s">
        <v>413</v>
      </c>
      <c r="C536" s="141"/>
      <c r="D536" s="142">
        <v>0</v>
      </c>
      <c r="E536" s="142"/>
      <c r="F536" s="143">
        <v>636791.61</v>
      </c>
      <c r="G536" s="143"/>
      <c r="H536" s="137">
        <v>636791.61</v>
      </c>
      <c r="I536" s="137"/>
      <c r="J536" s="143">
        <v>532951.61</v>
      </c>
      <c r="K536" s="143"/>
      <c r="L536" s="143">
        <v>103840</v>
      </c>
      <c r="M536" s="143"/>
      <c r="N536" s="137">
        <v>103840</v>
      </c>
      <c r="O536" s="137"/>
      <c r="P536" s="138">
        <v>0</v>
      </c>
      <c r="Q536" s="138"/>
      <c r="R536" s="138">
        <v>0</v>
      </c>
      <c r="S536" s="138"/>
      <c r="T536" s="93">
        <v>0</v>
      </c>
    </row>
    <row r="537" spans="2:20" ht="11.25" customHeight="1" x14ac:dyDescent="0.25">
      <c r="B537" s="150" t="s">
        <v>414</v>
      </c>
      <c r="C537" s="150"/>
      <c r="D537" s="147">
        <v>18790</v>
      </c>
      <c r="E537" s="147"/>
      <c r="F537" s="147">
        <v>105660</v>
      </c>
      <c r="G537" s="147"/>
      <c r="H537" s="148">
        <v>124450</v>
      </c>
      <c r="I537" s="148"/>
      <c r="J537" s="147">
        <v>124450</v>
      </c>
      <c r="K537" s="147"/>
      <c r="L537" s="146">
        <v>0</v>
      </c>
      <c r="M537" s="146"/>
      <c r="N537" s="144">
        <v>0</v>
      </c>
      <c r="O537" s="144"/>
      <c r="P537" s="144">
        <v>0</v>
      </c>
      <c r="Q537" s="144"/>
      <c r="R537" s="144">
        <v>0</v>
      </c>
      <c r="S537" s="144"/>
      <c r="T537" s="92">
        <v>0</v>
      </c>
    </row>
    <row r="538" spans="2:20" ht="12.6" customHeight="1" x14ac:dyDescent="0.25">
      <c r="B538" s="145" t="s">
        <v>313</v>
      </c>
      <c r="C538" s="145"/>
      <c r="D538" s="147">
        <v>18790</v>
      </c>
      <c r="E538" s="147"/>
      <c r="F538" s="147">
        <v>105660</v>
      </c>
      <c r="G538" s="147"/>
      <c r="H538" s="148">
        <v>124450</v>
      </c>
      <c r="I538" s="148"/>
      <c r="J538" s="147">
        <v>124450</v>
      </c>
      <c r="K538" s="147"/>
      <c r="L538" s="146">
        <v>0</v>
      </c>
      <c r="M538" s="146"/>
      <c r="N538" s="144">
        <v>0</v>
      </c>
      <c r="O538" s="144"/>
      <c r="P538" s="144">
        <v>0</v>
      </c>
      <c r="Q538" s="144"/>
      <c r="R538" s="144">
        <v>0</v>
      </c>
      <c r="S538" s="144"/>
      <c r="T538" s="92">
        <v>0</v>
      </c>
    </row>
    <row r="539" spans="2:20" ht="9" customHeight="1" x14ac:dyDescent="0.25">
      <c r="B539" s="145" t="s">
        <v>392</v>
      </c>
      <c r="C539" s="145"/>
      <c r="D539" s="147">
        <v>18790</v>
      </c>
      <c r="E539" s="147"/>
      <c r="F539" s="147">
        <v>105660</v>
      </c>
      <c r="G539" s="147"/>
      <c r="H539" s="148">
        <v>124450</v>
      </c>
      <c r="I539" s="148"/>
      <c r="J539" s="147">
        <v>124450</v>
      </c>
      <c r="K539" s="147"/>
      <c r="L539" s="146">
        <v>0</v>
      </c>
      <c r="M539" s="146"/>
      <c r="N539" s="144">
        <v>0</v>
      </c>
      <c r="O539" s="144"/>
      <c r="P539" s="144">
        <v>0</v>
      </c>
      <c r="Q539" s="144"/>
      <c r="R539" s="144">
        <v>0</v>
      </c>
      <c r="S539" s="144"/>
      <c r="T539" s="92">
        <v>0</v>
      </c>
    </row>
    <row r="540" spans="2:20" ht="13.5" customHeight="1" x14ac:dyDescent="0.25">
      <c r="B540" s="162" t="s">
        <v>117</v>
      </c>
      <c r="C540" s="164" t="s">
        <v>118</v>
      </c>
      <c r="D540" s="165"/>
      <c r="E540" s="164" t="s">
        <v>119</v>
      </c>
      <c r="F540" s="165"/>
      <c r="G540" s="164" t="s">
        <v>120</v>
      </c>
      <c r="H540" s="165"/>
      <c r="I540" s="168" t="s">
        <v>121</v>
      </c>
      <c r="J540" s="169"/>
      <c r="K540" s="160" t="s">
        <v>122</v>
      </c>
      <c r="L540" s="172"/>
      <c r="M540" s="172"/>
      <c r="N540" s="172"/>
      <c r="O540" s="172"/>
      <c r="P540" s="172"/>
      <c r="Q540" s="172"/>
      <c r="R540" s="172"/>
      <c r="S540" s="172"/>
      <c r="T540" s="161"/>
    </row>
    <row r="541" spans="2:20" ht="18" customHeight="1" x14ac:dyDescent="0.25">
      <c r="B541" s="163"/>
      <c r="C541" s="166"/>
      <c r="D541" s="167"/>
      <c r="E541" s="166"/>
      <c r="F541" s="167"/>
      <c r="G541" s="166"/>
      <c r="H541" s="167"/>
      <c r="I541" s="170"/>
      <c r="J541" s="171"/>
      <c r="K541" s="156" t="s">
        <v>123</v>
      </c>
      <c r="L541" s="157"/>
      <c r="M541" s="173" t="s">
        <v>124</v>
      </c>
      <c r="N541" s="174"/>
      <c r="O541" s="156" t="s">
        <v>125</v>
      </c>
      <c r="P541" s="157"/>
      <c r="Q541" s="158" t="s">
        <v>126</v>
      </c>
      <c r="R541" s="159"/>
      <c r="S541" s="160" t="s">
        <v>127</v>
      </c>
      <c r="T541" s="161"/>
    </row>
    <row r="542" spans="2:20" ht="8.25" customHeight="1" x14ac:dyDescent="0.25">
      <c r="B542" s="139" t="s">
        <v>128</v>
      </c>
      <c r="C542" s="139"/>
      <c r="D542" s="147">
        <v>21400400819</v>
      </c>
      <c r="E542" s="147"/>
      <c r="F542" s="147">
        <v>320126288.27999997</v>
      </c>
      <c r="G542" s="147"/>
      <c r="H542" s="148">
        <v>847530204.27999997</v>
      </c>
      <c r="I542" s="148"/>
      <c r="J542" s="147">
        <v>686693873.94000006</v>
      </c>
      <c r="K542" s="147"/>
      <c r="L542" s="147">
        <v>160836330.34</v>
      </c>
      <c r="M542" s="147"/>
      <c r="N542" s="148">
        <v>154711161.38999999</v>
      </c>
      <c r="O542" s="148"/>
      <c r="P542" s="148">
        <v>71334909.319999993</v>
      </c>
      <c r="Q542" s="148"/>
      <c r="R542" s="148">
        <v>61448008.439999998</v>
      </c>
      <c r="S542" s="148"/>
      <c r="T542" s="87">
        <v>59100143.280000001</v>
      </c>
    </row>
    <row r="543" spans="2:20" ht="23.25" customHeight="1" x14ac:dyDescent="0.25">
      <c r="B543" s="152" t="s">
        <v>414</v>
      </c>
      <c r="C543" s="152"/>
      <c r="D543" s="154">
        <v>18790</v>
      </c>
      <c r="E543" s="154"/>
      <c r="F543" s="154">
        <v>105660</v>
      </c>
      <c r="G543" s="154"/>
      <c r="H543" s="155">
        <v>124450</v>
      </c>
      <c r="I543" s="155"/>
      <c r="J543" s="154">
        <v>124450</v>
      </c>
      <c r="K543" s="154"/>
      <c r="L543" s="153">
        <v>0</v>
      </c>
      <c r="M543" s="153"/>
      <c r="N543" s="151">
        <v>0</v>
      </c>
      <c r="O543" s="151"/>
      <c r="P543" s="151">
        <v>0</v>
      </c>
      <c r="Q543" s="151"/>
      <c r="R543" s="151">
        <v>0</v>
      </c>
      <c r="S543" s="151"/>
      <c r="T543" s="94">
        <v>0</v>
      </c>
    </row>
    <row r="544" spans="2:20" ht="12.75" customHeight="1" x14ac:dyDescent="0.25">
      <c r="B544" s="145" t="s">
        <v>313</v>
      </c>
      <c r="C544" s="145"/>
      <c r="D544" s="147">
        <v>18790</v>
      </c>
      <c r="E544" s="147"/>
      <c r="F544" s="147">
        <v>105660</v>
      </c>
      <c r="G544" s="147"/>
      <c r="H544" s="148">
        <v>124450</v>
      </c>
      <c r="I544" s="148"/>
      <c r="J544" s="147">
        <v>124450</v>
      </c>
      <c r="K544" s="147"/>
      <c r="L544" s="146">
        <v>0</v>
      </c>
      <c r="M544" s="146"/>
      <c r="N544" s="144">
        <v>0</v>
      </c>
      <c r="O544" s="144"/>
      <c r="P544" s="144">
        <v>0</v>
      </c>
      <c r="Q544" s="144"/>
      <c r="R544" s="144">
        <v>0</v>
      </c>
      <c r="S544" s="144"/>
      <c r="T544" s="92">
        <v>0</v>
      </c>
    </row>
    <row r="545" spans="2:20" ht="16.350000000000001" customHeight="1" x14ac:dyDescent="0.25">
      <c r="B545" s="145" t="s">
        <v>415</v>
      </c>
      <c r="C545" s="145"/>
      <c r="D545" s="147">
        <v>18790</v>
      </c>
      <c r="E545" s="147"/>
      <c r="F545" s="147">
        <v>105660</v>
      </c>
      <c r="G545" s="147"/>
      <c r="H545" s="148">
        <v>124450</v>
      </c>
      <c r="I545" s="148"/>
      <c r="J545" s="147">
        <v>124450</v>
      </c>
      <c r="K545" s="147"/>
      <c r="L545" s="146">
        <v>0</v>
      </c>
      <c r="M545" s="146"/>
      <c r="N545" s="144">
        <v>0</v>
      </c>
      <c r="O545" s="144"/>
      <c r="P545" s="144">
        <v>0</v>
      </c>
      <c r="Q545" s="144"/>
      <c r="R545" s="144">
        <v>0</v>
      </c>
      <c r="S545" s="144"/>
      <c r="T545" s="92">
        <v>0</v>
      </c>
    </row>
    <row r="546" spans="2:20" ht="9.6" customHeight="1" x14ac:dyDescent="0.25">
      <c r="B546" s="141" t="s">
        <v>416</v>
      </c>
      <c r="C546" s="141"/>
      <c r="D546" s="143">
        <v>18790</v>
      </c>
      <c r="E546" s="143"/>
      <c r="F546" s="143">
        <v>105660</v>
      </c>
      <c r="G546" s="143"/>
      <c r="H546" s="137">
        <v>124450</v>
      </c>
      <c r="I546" s="137"/>
      <c r="J546" s="143">
        <v>124450</v>
      </c>
      <c r="K546" s="143"/>
      <c r="L546" s="142">
        <v>0</v>
      </c>
      <c r="M546" s="142"/>
      <c r="N546" s="138">
        <v>0</v>
      </c>
      <c r="O546" s="138"/>
      <c r="P546" s="138">
        <v>0</v>
      </c>
      <c r="Q546" s="138"/>
      <c r="R546" s="138">
        <v>0</v>
      </c>
      <c r="S546" s="138"/>
      <c r="T546" s="93">
        <v>0</v>
      </c>
    </row>
    <row r="547" spans="2:20" ht="11.25" customHeight="1" x14ac:dyDescent="0.25">
      <c r="B547" s="150" t="s">
        <v>417</v>
      </c>
      <c r="C547" s="150"/>
      <c r="D547" s="147">
        <v>34000</v>
      </c>
      <c r="E547" s="147"/>
      <c r="F547" s="147">
        <v>223535</v>
      </c>
      <c r="G547" s="147"/>
      <c r="H547" s="148">
        <v>257535</v>
      </c>
      <c r="I547" s="148"/>
      <c r="J547" s="147">
        <v>250680.97</v>
      </c>
      <c r="K547" s="147"/>
      <c r="L547" s="147">
        <v>6854.03</v>
      </c>
      <c r="M547" s="147"/>
      <c r="N547" s="148">
        <v>6854.03</v>
      </c>
      <c r="O547" s="148"/>
      <c r="P547" s="144">
        <v>0</v>
      </c>
      <c r="Q547" s="144"/>
      <c r="R547" s="144">
        <v>0</v>
      </c>
      <c r="S547" s="144"/>
      <c r="T547" s="92">
        <v>0</v>
      </c>
    </row>
    <row r="548" spans="2:20" ht="12.6" customHeight="1" x14ac:dyDescent="0.25">
      <c r="B548" s="149" t="s">
        <v>313</v>
      </c>
      <c r="C548" s="149"/>
      <c r="D548" s="147">
        <v>34000</v>
      </c>
      <c r="E548" s="147"/>
      <c r="F548" s="147">
        <v>223535</v>
      </c>
      <c r="G548" s="147"/>
      <c r="H548" s="148">
        <v>257535</v>
      </c>
      <c r="I548" s="148"/>
      <c r="J548" s="147">
        <v>250680.97</v>
      </c>
      <c r="K548" s="147"/>
      <c r="L548" s="147">
        <v>6854.03</v>
      </c>
      <c r="M548" s="147"/>
      <c r="N548" s="148">
        <v>6854.03</v>
      </c>
      <c r="O548" s="148"/>
      <c r="P548" s="144">
        <v>0</v>
      </c>
      <c r="Q548" s="144"/>
      <c r="R548" s="144">
        <v>0</v>
      </c>
      <c r="S548" s="144"/>
      <c r="T548" s="92">
        <v>0</v>
      </c>
    </row>
    <row r="549" spans="2:20" ht="9.6" customHeight="1" x14ac:dyDescent="0.25">
      <c r="B549" s="145" t="s">
        <v>392</v>
      </c>
      <c r="C549" s="145"/>
      <c r="D549" s="147">
        <v>34000</v>
      </c>
      <c r="E549" s="147"/>
      <c r="F549" s="147">
        <v>223535</v>
      </c>
      <c r="G549" s="147"/>
      <c r="H549" s="148">
        <v>257535</v>
      </c>
      <c r="I549" s="148"/>
      <c r="J549" s="147">
        <v>250680.97</v>
      </c>
      <c r="K549" s="147"/>
      <c r="L549" s="147">
        <v>6854.03</v>
      </c>
      <c r="M549" s="147"/>
      <c r="N549" s="148">
        <v>6854.03</v>
      </c>
      <c r="O549" s="148"/>
      <c r="P549" s="144">
        <v>0</v>
      </c>
      <c r="Q549" s="144"/>
      <c r="R549" s="144">
        <v>0</v>
      </c>
      <c r="S549" s="144"/>
      <c r="T549" s="92">
        <v>0</v>
      </c>
    </row>
    <row r="550" spans="2:20" ht="15.6" customHeight="1" x14ac:dyDescent="0.25">
      <c r="B550" s="145" t="s">
        <v>415</v>
      </c>
      <c r="C550" s="145"/>
      <c r="D550" s="147">
        <v>34000</v>
      </c>
      <c r="E550" s="147"/>
      <c r="F550" s="147">
        <v>223535</v>
      </c>
      <c r="G550" s="147"/>
      <c r="H550" s="148">
        <v>257535</v>
      </c>
      <c r="I550" s="148"/>
      <c r="J550" s="147">
        <v>250680.97</v>
      </c>
      <c r="K550" s="147"/>
      <c r="L550" s="147">
        <v>6854.03</v>
      </c>
      <c r="M550" s="147"/>
      <c r="N550" s="148">
        <v>6854.03</v>
      </c>
      <c r="O550" s="148"/>
      <c r="P550" s="144">
        <v>0</v>
      </c>
      <c r="Q550" s="144"/>
      <c r="R550" s="144">
        <v>0</v>
      </c>
      <c r="S550" s="144"/>
      <c r="T550" s="92">
        <v>0</v>
      </c>
    </row>
    <row r="551" spans="2:20" ht="8.25" customHeight="1" x14ac:dyDescent="0.25">
      <c r="B551" s="141" t="s">
        <v>418</v>
      </c>
      <c r="C551" s="141"/>
      <c r="D551" s="143">
        <v>34000</v>
      </c>
      <c r="E551" s="143"/>
      <c r="F551" s="143">
        <v>223535</v>
      </c>
      <c r="G551" s="143"/>
      <c r="H551" s="137">
        <v>257535</v>
      </c>
      <c r="I551" s="137"/>
      <c r="J551" s="143">
        <v>250680.97</v>
      </c>
      <c r="K551" s="143"/>
      <c r="L551" s="143">
        <v>6854.03</v>
      </c>
      <c r="M551" s="143"/>
      <c r="N551" s="137">
        <v>6854.03</v>
      </c>
      <c r="O551" s="137"/>
      <c r="P551" s="138">
        <v>0</v>
      </c>
      <c r="Q551" s="138"/>
      <c r="R551" s="138">
        <v>0</v>
      </c>
      <c r="S551" s="138"/>
      <c r="T551" s="93">
        <v>0</v>
      </c>
    </row>
    <row r="552" spans="2:20" ht="11.25" customHeight="1" x14ac:dyDescent="0.25">
      <c r="B552" s="150" t="s">
        <v>419</v>
      </c>
      <c r="C552" s="150"/>
      <c r="D552" s="147">
        <v>30000</v>
      </c>
      <c r="E552" s="147"/>
      <c r="F552" s="147">
        <v>1117100</v>
      </c>
      <c r="G552" s="147"/>
      <c r="H552" s="148">
        <v>1147100</v>
      </c>
      <c r="I552" s="148"/>
      <c r="J552" s="147">
        <v>1138884.25</v>
      </c>
      <c r="K552" s="147"/>
      <c r="L552" s="147">
        <v>8215.75</v>
      </c>
      <c r="M552" s="147"/>
      <c r="N552" s="148">
        <v>8215.75</v>
      </c>
      <c r="O552" s="148"/>
      <c r="P552" s="144">
        <v>0</v>
      </c>
      <c r="Q552" s="144"/>
      <c r="R552" s="144">
        <v>0</v>
      </c>
      <c r="S552" s="144"/>
      <c r="T552" s="92">
        <v>0</v>
      </c>
    </row>
    <row r="553" spans="2:20" ht="12.6" customHeight="1" x14ac:dyDescent="0.25">
      <c r="B553" s="149" t="s">
        <v>313</v>
      </c>
      <c r="C553" s="149"/>
      <c r="D553" s="147">
        <v>30000</v>
      </c>
      <c r="E553" s="147"/>
      <c r="F553" s="147">
        <v>1117100</v>
      </c>
      <c r="G553" s="147"/>
      <c r="H553" s="148">
        <v>1147100</v>
      </c>
      <c r="I553" s="148"/>
      <c r="J553" s="147">
        <v>1138884.25</v>
      </c>
      <c r="K553" s="147"/>
      <c r="L553" s="147">
        <v>8215.75</v>
      </c>
      <c r="M553" s="147"/>
      <c r="N553" s="148">
        <v>8215.75</v>
      </c>
      <c r="O553" s="148"/>
      <c r="P553" s="144">
        <v>0</v>
      </c>
      <c r="Q553" s="144"/>
      <c r="R553" s="144">
        <v>0</v>
      </c>
      <c r="S553" s="144"/>
      <c r="T553" s="92">
        <v>0</v>
      </c>
    </row>
    <row r="554" spans="2:20" ht="9.6" customHeight="1" x14ac:dyDescent="0.25">
      <c r="B554" s="145" t="s">
        <v>392</v>
      </c>
      <c r="C554" s="145"/>
      <c r="D554" s="147">
        <v>30000</v>
      </c>
      <c r="E554" s="147"/>
      <c r="F554" s="147">
        <v>1117100</v>
      </c>
      <c r="G554" s="147"/>
      <c r="H554" s="148">
        <v>1147100</v>
      </c>
      <c r="I554" s="148"/>
      <c r="J554" s="147">
        <v>1138884.25</v>
      </c>
      <c r="K554" s="147"/>
      <c r="L554" s="147">
        <v>8215.75</v>
      </c>
      <c r="M554" s="147"/>
      <c r="N554" s="148">
        <v>8215.75</v>
      </c>
      <c r="O554" s="148"/>
      <c r="P554" s="144">
        <v>0</v>
      </c>
      <c r="Q554" s="144"/>
      <c r="R554" s="144">
        <v>0</v>
      </c>
      <c r="S554" s="144"/>
      <c r="T554" s="92">
        <v>0</v>
      </c>
    </row>
    <row r="555" spans="2:20" ht="15.6" customHeight="1" x14ac:dyDescent="0.25">
      <c r="B555" s="145" t="s">
        <v>415</v>
      </c>
      <c r="C555" s="145"/>
      <c r="D555" s="147">
        <v>30000</v>
      </c>
      <c r="E555" s="147"/>
      <c r="F555" s="147">
        <v>1117100</v>
      </c>
      <c r="G555" s="147"/>
      <c r="H555" s="148">
        <v>1147100</v>
      </c>
      <c r="I555" s="148"/>
      <c r="J555" s="147">
        <v>1138884.25</v>
      </c>
      <c r="K555" s="147"/>
      <c r="L555" s="147">
        <v>8215.75</v>
      </c>
      <c r="M555" s="147"/>
      <c r="N555" s="148">
        <v>8215.75</v>
      </c>
      <c r="O555" s="148"/>
      <c r="P555" s="144">
        <v>0</v>
      </c>
      <c r="Q555" s="144"/>
      <c r="R555" s="144">
        <v>0</v>
      </c>
      <c r="S555" s="144"/>
      <c r="T555" s="92">
        <v>0</v>
      </c>
    </row>
    <row r="556" spans="2:20" ht="8.25" customHeight="1" x14ac:dyDescent="0.25">
      <c r="B556" s="141" t="s">
        <v>420</v>
      </c>
      <c r="C556" s="141"/>
      <c r="D556" s="143">
        <v>30000</v>
      </c>
      <c r="E556" s="143"/>
      <c r="F556" s="143">
        <v>1117100</v>
      </c>
      <c r="G556" s="143"/>
      <c r="H556" s="137">
        <v>1147100</v>
      </c>
      <c r="I556" s="137"/>
      <c r="J556" s="143">
        <v>1138884.25</v>
      </c>
      <c r="K556" s="143"/>
      <c r="L556" s="143">
        <v>8215.75</v>
      </c>
      <c r="M556" s="143"/>
      <c r="N556" s="137">
        <v>8215.75</v>
      </c>
      <c r="O556" s="137"/>
      <c r="P556" s="138">
        <v>0</v>
      </c>
      <c r="Q556" s="138"/>
      <c r="R556" s="138">
        <v>0</v>
      </c>
      <c r="S556" s="138"/>
      <c r="T556" s="93">
        <v>0</v>
      </c>
    </row>
    <row r="557" spans="2:20" ht="11.25" customHeight="1" x14ac:dyDescent="0.25">
      <c r="B557" s="150" t="s">
        <v>421</v>
      </c>
      <c r="C557" s="150"/>
      <c r="D557" s="146">
        <v>0</v>
      </c>
      <c r="E557" s="146"/>
      <c r="F557" s="147">
        <v>500000</v>
      </c>
      <c r="G557" s="147"/>
      <c r="H557" s="148">
        <v>500000</v>
      </c>
      <c r="I557" s="148"/>
      <c r="J557" s="147">
        <v>500000</v>
      </c>
      <c r="K557" s="147"/>
      <c r="L557" s="146">
        <v>0</v>
      </c>
      <c r="M557" s="146"/>
      <c r="N557" s="144">
        <v>0</v>
      </c>
      <c r="O557" s="144"/>
      <c r="P557" s="144">
        <v>0</v>
      </c>
      <c r="Q557" s="144"/>
      <c r="R557" s="144">
        <v>0</v>
      </c>
      <c r="S557" s="144"/>
      <c r="T557" s="92">
        <v>0</v>
      </c>
    </row>
    <row r="558" spans="2:20" ht="12.6" customHeight="1" x14ac:dyDescent="0.25">
      <c r="B558" s="149" t="s">
        <v>422</v>
      </c>
      <c r="C558" s="149"/>
      <c r="D558" s="146">
        <v>0</v>
      </c>
      <c r="E558" s="146"/>
      <c r="F558" s="147">
        <v>500000</v>
      </c>
      <c r="G558" s="147"/>
      <c r="H558" s="148">
        <v>500000</v>
      </c>
      <c r="I558" s="148"/>
      <c r="J558" s="147">
        <v>500000</v>
      </c>
      <c r="K558" s="147"/>
      <c r="L558" s="146">
        <v>0</v>
      </c>
      <c r="M558" s="146"/>
      <c r="N558" s="144">
        <v>0</v>
      </c>
      <c r="O558" s="144"/>
      <c r="P558" s="144">
        <v>0</v>
      </c>
      <c r="Q558" s="144"/>
      <c r="R558" s="144">
        <v>0</v>
      </c>
      <c r="S558" s="144"/>
      <c r="T558" s="92">
        <v>0</v>
      </c>
    </row>
    <row r="559" spans="2:20" ht="15.75" customHeight="1" x14ac:dyDescent="0.25">
      <c r="B559" s="145" t="s">
        <v>423</v>
      </c>
      <c r="C559" s="145"/>
      <c r="D559" s="146">
        <v>0</v>
      </c>
      <c r="E559" s="146"/>
      <c r="F559" s="147">
        <v>500000</v>
      </c>
      <c r="G559" s="147"/>
      <c r="H559" s="148">
        <v>500000</v>
      </c>
      <c r="I559" s="148"/>
      <c r="J559" s="147">
        <v>500000</v>
      </c>
      <c r="K559" s="147"/>
      <c r="L559" s="146">
        <v>0</v>
      </c>
      <c r="M559" s="146"/>
      <c r="N559" s="144">
        <v>0</v>
      </c>
      <c r="O559" s="144"/>
      <c r="P559" s="144">
        <v>0</v>
      </c>
      <c r="Q559" s="144"/>
      <c r="R559" s="144">
        <v>0</v>
      </c>
      <c r="S559" s="144"/>
      <c r="T559" s="92">
        <v>0</v>
      </c>
    </row>
    <row r="560" spans="2:20" ht="15.6" customHeight="1" x14ac:dyDescent="0.25">
      <c r="B560" s="145" t="s">
        <v>424</v>
      </c>
      <c r="C560" s="145"/>
      <c r="D560" s="146">
        <v>0</v>
      </c>
      <c r="E560" s="146"/>
      <c r="F560" s="147">
        <v>500000</v>
      </c>
      <c r="G560" s="147"/>
      <c r="H560" s="148">
        <v>500000</v>
      </c>
      <c r="I560" s="148"/>
      <c r="J560" s="147">
        <v>500000</v>
      </c>
      <c r="K560" s="147"/>
      <c r="L560" s="146">
        <v>0</v>
      </c>
      <c r="M560" s="146"/>
      <c r="N560" s="144">
        <v>0</v>
      </c>
      <c r="O560" s="144"/>
      <c r="P560" s="144">
        <v>0</v>
      </c>
      <c r="Q560" s="144"/>
      <c r="R560" s="144">
        <v>0</v>
      </c>
      <c r="S560" s="144"/>
      <c r="T560" s="92">
        <v>0</v>
      </c>
    </row>
    <row r="561" spans="1:20" ht="27" customHeight="1" x14ac:dyDescent="0.25">
      <c r="A561" s="96">
        <v>2.4</v>
      </c>
      <c r="B561" s="129" t="s">
        <v>483</v>
      </c>
      <c r="C561" s="129"/>
      <c r="D561" s="131">
        <v>20579960819</v>
      </c>
      <c r="E561" s="131"/>
      <c r="F561" s="133">
        <v>500000</v>
      </c>
      <c r="G561" s="133"/>
      <c r="H561" s="131">
        <v>20580460819</v>
      </c>
      <c r="I561" s="131"/>
      <c r="J561" s="86"/>
      <c r="K561" s="86"/>
      <c r="L561" s="89"/>
      <c r="M561" s="89"/>
      <c r="N561" s="91"/>
      <c r="O561" s="91"/>
      <c r="P561" s="91"/>
      <c r="Q561" s="91"/>
      <c r="R561" s="91"/>
      <c r="S561" s="91"/>
      <c r="T561" s="92"/>
    </row>
    <row r="562" spans="1:20" ht="15.6" customHeight="1" x14ac:dyDescent="0.25">
      <c r="A562" s="97" t="s">
        <v>484</v>
      </c>
      <c r="B562" s="129" t="s">
        <v>485</v>
      </c>
      <c r="C562" s="129"/>
      <c r="D562" s="125">
        <v>20579960819</v>
      </c>
      <c r="E562" s="125"/>
      <c r="F562" s="125">
        <v>500000</v>
      </c>
      <c r="G562" s="125"/>
      <c r="H562" s="134">
        <v>20580460819</v>
      </c>
      <c r="I562" s="134"/>
      <c r="J562" s="86"/>
      <c r="K562" s="86"/>
      <c r="L562" s="89"/>
      <c r="M562" s="89"/>
      <c r="N562" s="91"/>
      <c r="O562" s="91"/>
      <c r="P562" s="91"/>
      <c r="Q562" s="91"/>
      <c r="R562" s="91"/>
      <c r="S562" s="91"/>
      <c r="T562" s="92"/>
    </row>
    <row r="563" spans="1:20" ht="15.6" customHeight="1" x14ac:dyDescent="0.25">
      <c r="A563" s="97" t="s">
        <v>486</v>
      </c>
      <c r="B563" s="129" t="s">
        <v>487</v>
      </c>
      <c r="C563" s="129"/>
      <c r="D563" s="125">
        <v>20579960819</v>
      </c>
      <c r="E563" s="125"/>
      <c r="F563" s="125">
        <v>500000</v>
      </c>
      <c r="G563" s="125"/>
      <c r="H563" s="134">
        <v>20580460819</v>
      </c>
      <c r="I563" s="134"/>
      <c r="J563" s="86"/>
      <c r="K563" s="86"/>
      <c r="L563" s="89"/>
      <c r="M563" s="89"/>
      <c r="N563" s="91"/>
      <c r="O563" s="91"/>
      <c r="P563" s="91"/>
      <c r="Q563" s="91"/>
      <c r="R563" s="91"/>
      <c r="S563" s="91"/>
      <c r="T563" s="92"/>
    </row>
    <row r="564" spans="1:20" ht="15.6" customHeight="1" x14ac:dyDescent="0.25">
      <c r="A564" s="98" t="s">
        <v>488</v>
      </c>
      <c r="B564" s="130" t="s">
        <v>489</v>
      </c>
      <c r="C564" s="130"/>
      <c r="D564" s="126">
        <v>0</v>
      </c>
      <c r="E564" s="126"/>
      <c r="F564" s="127">
        <v>500000</v>
      </c>
      <c r="G564" s="127"/>
      <c r="H564" s="127">
        <v>500000</v>
      </c>
      <c r="I564" s="127"/>
      <c r="J564" s="86"/>
      <c r="K564" s="86"/>
      <c r="L564" s="89"/>
      <c r="M564" s="89"/>
      <c r="N564" s="91"/>
      <c r="O564" s="91"/>
      <c r="P564" s="91"/>
      <c r="Q564" s="91"/>
      <c r="R564" s="91"/>
      <c r="S564" s="91"/>
      <c r="T564" s="92"/>
    </row>
    <row r="565" spans="1:20" ht="15.6" customHeight="1" x14ac:dyDescent="0.25">
      <c r="A565" s="100"/>
      <c r="B565" s="130" t="s">
        <v>490</v>
      </c>
      <c r="C565" s="130"/>
      <c r="D565" s="128"/>
      <c r="E565" s="128"/>
      <c r="F565" s="128"/>
      <c r="G565" s="128"/>
      <c r="H565" s="128"/>
      <c r="I565" s="128"/>
      <c r="J565" s="86"/>
      <c r="K565" s="86"/>
      <c r="L565" s="89"/>
      <c r="M565" s="89"/>
      <c r="N565" s="91"/>
      <c r="O565" s="91"/>
      <c r="P565" s="91"/>
      <c r="Q565" s="91"/>
      <c r="R565" s="91"/>
      <c r="S565" s="91"/>
      <c r="T565" s="92"/>
    </row>
    <row r="566" spans="1:20" ht="15.6" customHeight="1" x14ac:dyDescent="0.25">
      <c r="A566" s="98" t="s">
        <v>491</v>
      </c>
      <c r="B566" s="130" t="s">
        <v>492</v>
      </c>
      <c r="C566" s="130"/>
      <c r="D566" s="127">
        <v>1184738819</v>
      </c>
      <c r="E566" s="127"/>
      <c r="F566" s="126">
        <v>0</v>
      </c>
      <c r="G566" s="126"/>
      <c r="H566" s="127">
        <v>1184738819</v>
      </c>
      <c r="I566" s="127"/>
      <c r="J566" s="86"/>
      <c r="K566" s="86"/>
      <c r="L566" s="89"/>
      <c r="M566" s="89"/>
      <c r="N566" s="91"/>
      <c r="O566" s="91"/>
      <c r="P566" s="91"/>
      <c r="Q566" s="91"/>
      <c r="R566" s="91"/>
      <c r="S566" s="91"/>
      <c r="T566" s="92"/>
    </row>
    <row r="567" spans="1:20" ht="15.6" customHeight="1" x14ac:dyDescent="0.25">
      <c r="A567" s="100"/>
      <c r="B567" s="130" t="s">
        <v>493</v>
      </c>
      <c r="C567" s="130"/>
      <c r="D567" s="128"/>
      <c r="E567" s="128"/>
      <c r="F567" s="128"/>
      <c r="G567" s="128"/>
      <c r="H567" s="128"/>
      <c r="I567" s="128"/>
      <c r="J567" s="86"/>
      <c r="K567" s="86"/>
      <c r="L567" s="89"/>
      <c r="M567" s="89"/>
      <c r="N567" s="91"/>
      <c r="O567" s="91"/>
      <c r="P567" s="91"/>
      <c r="Q567" s="91"/>
      <c r="R567" s="91"/>
      <c r="S567" s="91"/>
      <c r="T567" s="92"/>
    </row>
    <row r="568" spans="1:20" ht="15.6" customHeight="1" x14ac:dyDescent="0.25">
      <c r="A568" s="98" t="s">
        <v>494</v>
      </c>
      <c r="B568" s="130" t="s">
        <v>495</v>
      </c>
      <c r="C568" s="130"/>
      <c r="D568" s="127">
        <v>19395222000</v>
      </c>
      <c r="E568" s="127"/>
      <c r="F568" s="126">
        <v>0</v>
      </c>
      <c r="G568" s="126"/>
      <c r="H568" s="127">
        <v>19395222000</v>
      </c>
      <c r="I568" s="127"/>
      <c r="J568" s="86"/>
      <c r="K568" s="86"/>
      <c r="L568" s="89"/>
      <c r="M568" s="89"/>
      <c r="N568" s="91"/>
      <c r="O568" s="91"/>
      <c r="P568" s="91"/>
      <c r="Q568" s="91"/>
      <c r="R568" s="91"/>
      <c r="S568" s="91"/>
      <c r="T568" s="92"/>
    </row>
    <row r="569" spans="1:20" ht="15.6" customHeight="1" x14ac:dyDescent="0.25">
      <c r="A569" s="99" t="s">
        <v>496</v>
      </c>
      <c r="B569" s="130" t="s">
        <v>497</v>
      </c>
      <c r="C569" s="130"/>
      <c r="D569" s="132">
        <v>0</v>
      </c>
      <c r="E569" s="132"/>
      <c r="F569" s="136">
        <v>1260000</v>
      </c>
      <c r="G569" s="136"/>
      <c r="H569" s="136">
        <v>1260000</v>
      </c>
      <c r="I569" s="136"/>
      <c r="J569" s="86"/>
      <c r="K569" s="86"/>
      <c r="L569" s="89"/>
      <c r="M569" s="89"/>
      <c r="N569" s="91"/>
      <c r="O569" s="91"/>
      <c r="P569" s="91"/>
      <c r="Q569" s="91"/>
      <c r="R569" s="91"/>
      <c r="S569" s="91"/>
      <c r="T569" s="92"/>
    </row>
    <row r="570" spans="1:20" ht="15.6" customHeight="1" x14ac:dyDescent="0.25">
      <c r="A570" s="96">
        <v>2.4</v>
      </c>
      <c r="B570" s="129" t="s">
        <v>483</v>
      </c>
      <c r="C570" s="129"/>
      <c r="D570" s="135">
        <v>0</v>
      </c>
      <c r="E570" s="135"/>
      <c r="F570" s="125">
        <v>1260000</v>
      </c>
      <c r="G570" s="125"/>
      <c r="H570" s="125">
        <v>1260000</v>
      </c>
      <c r="I570" s="125"/>
      <c r="J570" s="86"/>
      <c r="K570" s="86"/>
      <c r="L570" s="89"/>
      <c r="M570" s="89"/>
      <c r="N570" s="91"/>
      <c r="O570" s="91"/>
      <c r="P570" s="91"/>
      <c r="Q570" s="91"/>
      <c r="R570" s="91"/>
      <c r="S570" s="91"/>
      <c r="T570" s="92"/>
    </row>
    <row r="571" spans="1:20" ht="15.6" customHeight="1" x14ac:dyDescent="0.25">
      <c r="A571" s="97" t="s">
        <v>498</v>
      </c>
      <c r="B571" s="129" t="s">
        <v>499</v>
      </c>
      <c r="C571" s="129"/>
      <c r="D571" s="135">
        <v>0</v>
      </c>
      <c r="E571" s="135"/>
      <c r="F571" s="125">
        <v>1260000</v>
      </c>
      <c r="G571" s="125"/>
      <c r="H571" s="125">
        <v>1260000</v>
      </c>
      <c r="I571" s="125"/>
      <c r="J571" s="86"/>
      <c r="K571" s="86"/>
      <c r="L571" s="89"/>
      <c r="M571" s="89"/>
      <c r="N571" s="91"/>
      <c r="O571" s="91"/>
      <c r="P571" s="91"/>
      <c r="Q571" s="91"/>
      <c r="R571" s="91"/>
      <c r="S571" s="91"/>
      <c r="T571" s="92"/>
    </row>
    <row r="572" spans="1:20" ht="15.6" customHeight="1" x14ac:dyDescent="0.25">
      <c r="A572" s="97" t="s">
        <v>500</v>
      </c>
      <c r="B572" s="129" t="s">
        <v>501</v>
      </c>
      <c r="C572" s="129"/>
      <c r="D572" s="135">
        <v>0</v>
      </c>
      <c r="E572" s="135"/>
      <c r="F572" s="125">
        <v>1260000</v>
      </c>
      <c r="G572" s="125"/>
      <c r="H572" s="125">
        <v>1260000</v>
      </c>
      <c r="I572" s="125"/>
      <c r="J572" s="86"/>
      <c r="K572" s="86"/>
      <c r="L572" s="89"/>
      <c r="M572" s="89"/>
      <c r="N572" s="91"/>
      <c r="O572" s="91"/>
      <c r="P572" s="91"/>
      <c r="Q572" s="91"/>
      <c r="R572" s="91"/>
      <c r="S572" s="91"/>
      <c r="T572" s="92"/>
    </row>
    <row r="573" spans="1:20" ht="15.6" customHeight="1" x14ac:dyDescent="0.25">
      <c r="A573" s="98" t="s">
        <v>502</v>
      </c>
      <c r="B573" s="130" t="s">
        <v>503</v>
      </c>
      <c r="C573" s="130"/>
      <c r="D573" s="126">
        <v>0</v>
      </c>
      <c r="E573" s="126"/>
      <c r="F573" s="127">
        <v>1260000</v>
      </c>
      <c r="G573" s="127"/>
      <c r="H573" s="127">
        <v>1260000</v>
      </c>
      <c r="I573" s="127"/>
      <c r="J573" s="86"/>
      <c r="K573" s="86"/>
      <c r="L573" s="89"/>
      <c r="M573" s="89"/>
      <c r="N573" s="91"/>
      <c r="O573" s="91"/>
      <c r="P573" s="91"/>
      <c r="Q573" s="91"/>
      <c r="R573" s="91"/>
      <c r="S573" s="91"/>
      <c r="T573" s="92"/>
    </row>
    <row r="574" spans="1:20" ht="19.5" customHeight="1" x14ac:dyDescent="0.25">
      <c r="B574" s="175" t="s">
        <v>504</v>
      </c>
      <c r="C574" s="149"/>
      <c r="D574" s="154">
        <v>273400</v>
      </c>
      <c r="E574" s="154"/>
      <c r="F574" s="154">
        <v>7477084.5</v>
      </c>
      <c r="G574" s="154"/>
      <c r="H574" s="155">
        <v>7750484.5</v>
      </c>
      <c r="I574" s="155"/>
      <c r="J574" s="154">
        <v>7154870.96</v>
      </c>
      <c r="K574" s="154"/>
      <c r="L574" s="154">
        <v>595613.54</v>
      </c>
      <c r="M574" s="154"/>
      <c r="N574" s="155">
        <v>35441.599999999999</v>
      </c>
      <c r="O574" s="155"/>
      <c r="P574" s="151">
        <v>0</v>
      </c>
      <c r="Q574" s="151"/>
      <c r="R574" s="151">
        <v>0</v>
      </c>
      <c r="S574" s="151"/>
      <c r="T574" s="94">
        <v>0</v>
      </c>
    </row>
    <row r="575" spans="1:20" ht="12.6" customHeight="1" x14ac:dyDescent="0.25">
      <c r="B575" s="149" t="s">
        <v>425</v>
      </c>
      <c r="C575" s="149"/>
      <c r="D575" s="147">
        <v>273400</v>
      </c>
      <c r="E575" s="147"/>
      <c r="F575" s="147">
        <v>7477084.5</v>
      </c>
      <c r="G575" s="147"/>
      <c r="H575" s="148">
        <v>7750484.5</v>
      </c>
      <c r="I575" s="148"/>
      <c r="J575" s="147">
        <v>7154870.96</v>
      </c>
      <c r="K575" s="147"/>
      <c r="L575" s="147">
        <v>595613.54</v>
      </c>
      <c r="M575" s="147"/>
      <c r="N575" s="148">
        <v>35441.599999999999</v>
      </c>
      <c r="O575" s="148"/>
      <c r="P575" s="144">
        <v>0</v>
      </c>
      <c r="Q575" s="144"/>
      <c r="R575" s="144">
        <v>0</v>
      </c>
      <c r="S575" s="144"/>
      <c r="T575" s="92">
        <v>0</v>
      </c>
    </row>
    <row r="576" spans="1:20" ht="9.6" customHeight="1" x14ac:dyDescent="0.25">
      <c r="B576" s="145" t="s">
        <v>426</v>
      </c>
      <c r="C576" s="145"/>
      <c r="D576" s="147">
        <v>273400</v>
      </c>
      <c r="E576" s="147"/>
      <c r="F576" s="147">
        <v>7477084.5</v>
      </c>
      <c r="G576" s="147"/>
      <c r="H576" s="148">
        <v>7750484.5</v>
      </c>
      <c r="I576" s="148"/>
      <c r="J576" s="147">
        <v>7154870.96</v>
      </c>
      <c r="K576" s="147"/>
      <c r="L576" s="147">
        <v>595613.54</v>
      </c>
      <c r="M576" s="147"/>
      <c r="N576" s="148">
        <v>35441.599999999999</v>
      </c>
      <c r="O576" s="148"/>
      <c r="P576" s="144">
        <v>0</v>
      </c>
      <c r="Q576" s="144"/>
      <c r="R576" s="144">
        <v>0</v>
      </c>
      <c r="S576" s="144"/>
      <c r="T576" s="92">
        <v>0</v>
      </c>
    </row>
    <row r="577" spans="2:20" ht="9.1999999999999993" customHeight="1" x14ac:dyDescent="0.25">
      <c r="B577" s="145" t="s">
        <v>427</v>
      </c>
      <c r="C577" s="145"/>
      <c r="D577" s="147">
        <v>273400</v>
      </c>
      <c r="E577" s="147"/>
      <c r="F577" s="147">
        <v>7477084.5</v>
      </c>
      <c r="G577" s="147"/>
      <c r="H577" s="148">
        <v>7750484.5</v>
      </c>
      <c r="I577" s="148"/>
      <c r="J577" s="147">
        <v>7154870.96</v>
      </c>
      <c r="K577" s="147"/>
      <c r="L577" s="147">
        <v>595613.54</v>
      </c>
      <c r="M577" s="147"/>
      <c r="N577" s="148">
        <v>35441.599999999999</v>
      </c>
      <c r="O577" s="148"/>
      <c r="P577" s="144">
        <v>0</v>
      </c>
      <c r="Q577" s="144"/>
      <c r="R577" s="144">
        <v>0</v>
      </c>
      <c r="S577" s="144"/>
      <c r="T577" s="92">
        <v>0</v>
      </c>
    </row>
    <row r="578" spans="2:20" ht="8.4499999999999993" customHeight="1" x14ac:dyDescent="0.25">
      <c r="B578" s="141" t="s">
        <v>428</v>
      </c>
      <c r="C578" s="141"/>
      <c r="D578" s="143">
        <v>273400</v>
      </c>
      <c r="E578" s="143"/>
      <c r="F578" s="143">
        <v>7477084.5</v>
      </c>
      <c r="G578" s="143"/>
      <c r="H578" s="137">
        <v>7750484.5</v>
      </c>
      <c r="I578" s="137"/>
      <c r="J578" s="143">
        <v>7154870.96</v>
      </c>
      <c r="K578" s="143"/>
      <c r="L578" s="143">
        <v>595613.54</v>
      </c>
      <c r="M578" s="143"/>
      <c r="N578" s="137">
        <v>35441.599999999999</v>
      </c>
      <c r="O578" s="137"/>
      <c r="P578" s="138">
        <v>0</v>
      </c>
      <c r="Q578" s="138"/>
      <c r="R578" s="138">
        <v>0</v>
      </c>
      <c r="S578" s="138"/>
      <c r="T578" s="93">
        <v>0</v>
      </c>
    </row>
    <row r="579" spans="2:20" ht="11.25" customHeight="1" x14ac:dyDescent="0.25">
      <c r="B579" s="150" t="s">
        <v>429</v>
      </c>
      <c r="C579" s="150"/>
      <c r="D579" s="146">
        <v>0</v>
      </c>
      <c r="E579" s="146"/>
      <c r="F579" s="147">
        <v>71071968.480000004</v>
      </c>
      <c r="G579" s="147"/>
      <c r="H579" s="148">
        <v>71071968.480000004</v>
      </c>
      <c r="I579" s="148"/>
      <c r="J579" s="147">
        <v>70987008.480000004</v>
      </c>
      <c r="K579" s="147"/>
      <c r="L579" s="147">
        <v>84960</v>
      </c>
      <c r="M579" s="147"/>
      <c r="N579" s="148">
        <v>84960</v>
      </c>
      <c r="O579" s="148"/>
      <c r="P579" s="144">
        <v>0</v>
      </c>
      <c r="Q579" s="144"/>
      <c r="R579" s="144">
        <v>0</v>
      </c>
      <c r="S579" s="144"/>
      <c r="T579" s="92">
        <v>0</v>
      </c>
    </row>
    <row r="580" spans="2:20" ht="12.6" customHeight="1" x14ac:dyDescent="0.25">
      <c r="B580" s="145" t="s">
        <v>425</v>
      </c>
      <c r="C580" s="145"/>
      <c r="D580" s="146">
        <v>0</v>
      </c>
      <c r="E580" s="146"/>
      <c r="F580" s="147">
        <v>71071968.480000004</v>
      </c>
      <c r="G580" s="147"/>
      <c r="H580" s="148">
        <v>71071968.480000004</v>
      </c>
      <c r="I580" s="148"/>
      <c r="J580" s="147">
        <v>70987008.480000004</v>
      </c>
      <c r="K580" s="147"/>
      <c r="L580" s="147">
        <v>84960</v>
      </c>
      <c r="M580" s="147"/>
      <c r="N580" s="148">
        <v>84960</v>
      </c>
      <c r="O580" s="148"/>
      <c r="P580" s="144">
        <v>0</v>
      </c>
      <c r="Q580" s="144"/>
      <c r="R580" s="144">
        <v>0</v>
      </c>
      <c r="S580" s="144"/>
      <c r="T580" s="92">
        <v>0</v>
      </c>
    </row>
    <row r="581" spans="2:20" ht="9.6" customHeight="1" x14ac:dyDescent="0.25">
      <c r="B581" s="145" t="s">
        <v>426</v>
      </c>
      <c r="C581" s="145"/>
      <c r="D581" s="146">
        <v>0</v>
      </c>
      <c r="E581" s="146"/>
      <c r="F581" s="147">
        <v>71071968.480000004</v>
      </c>
      <c r="G581" s="147"/>
      <c r="H581" s="148">
        <v>71071968.480000004</v>
      </c>
      <c r="I581" s="148"/>
      <c r="J581" s="147">
        <v>70987008.480000004</v>
      </c>
      <c r="K581" s="147"/>
      <c r="L581" s="147">
        <v>84960</v>
      </c>
      <c r="M581" s="147"/>
      <c r="N581" s="148">
        <v>84960</v>
      </c>
      <c r="O581" s="148"/>
      <c r="P581" s="144">
        <v>0</v>
      </c>
      <c r="Q581" s="144"/>
      <c r="R581" s="144">
        <v>0</v>
      </c>
      <c r="S581" s="144"/>
      <c r="T581" s="92">
        <v>0</v>
      </c>
    </row>
    <row r="582" spans="2:20" ht="9" customHeight="1" x14ac:dyDescent="0.25">
      <c r="B582" s="145" t="s">
        <v>430</v>
      </c>
      <c r="C582" s="145"/>
      <c r="D582" s="146">
        <v>0</v>
      </c>
      <c r="E582" s="146"/>
      <c r="F582" s="147">
        <v>71071968.480000004</v>
      </c>
      <c r="G582" s="147"/>
      <c r="H582" s="148">
        <v>71071968.480000004</v>
      </c>
      <c r="I582" s="148"/>
      <c r="J582" s="147">
        <v>70987008.480000004</v>
      </c>
      <c r="K582" s="147"/>
      <c r="L582" s="147">
        <v>84960</v>
      </c>
      <c r="M582" s="147"/>
      <c r="N582" s="148">
        <v>84960</v>
      </c>
      <c r="O582" s="148"/>
      <c r="P582" s="144">
        <v>0</v>
      </c>
      <c r="Q582" s="144"/>
      <c r="R582" s="144">
        <v>0</v>
      </c>
      <c r="S582" s="144"/>
      <c r="T582" s="92">
        <v>0</v>
      </c>
    </row>
    <row r="583" spans="2:20" ht="8.4499999999999993" customHeight="1" x14ac:dyDescent="0.25">
      <c r="B583" s="141" t="s">
        <v>431</v>
      </c>
      <c r="C583" s="141"/>
      <c r="D583" s="142">
        <v>0</v>
      </c>
      <c r="E583" s="142"/>
      <c r="F583" s="143">
        <v>71071968.480000004</v>
      </c>
      <c r="G583" s="143"/>
      <c r="H583" s="137">
        <v>71071968.480000004</v>
      </c>
      <c r="I583" s="137"/>
      <c r="J583" s="143">
        <v>70987008.480000004</v>
      </c>
      <c r="K583" s="143"/>
      <c r="L583" s="143">
        <v>84960</v>
      </c>
      <c r="M583" s="143"/>
      <c r="N583" s="137">
        <v>84960</v>
      </c>
      <c r="O583" s="137"/>
      <c r="P583" s="138">
        <v>0</v>
      </c>
      <c r="Q583" s="138"/>
      <c r="R583" s="138">
        <v>0</v>
      </c>
      <c r="S583" s="138"/>
      <c r="T583" s="93">
        <v>0</v>
      </c>
    </row>
    <row r="584" spans="2:20" ht="11.25" customHeight="1" x14ac:dyDescent="0.25">
      <c r="B584" s="150" t="s">
        <v>432</v>
      </c>
      <c r="C584" s="150"/>
      <c r="D584" s="147">
        <v>100000</v>
      </c>
      <c r="E584" s="147"/>
      <c r="F584" s="147">
        <v>107155.38</v>
      </c>
      <c r="G584" s="147"/>
      <c r="H584" s="148">
        <v>207155.38</v>
      </c>
      <c r="I584" s="148"/>
      <c r="J584" s="147">
        <v>180196.64</v>
      </c>
      <c r="K584" s="147"/>
      <c r="L584" s="147">
        <v>26958.74</v>
      </c>
      <c r="M584" s="147"/>
      <c r="N584" s="144">
        <v>0</v>
      </c>
      <c r="O584" s="144"/>
      <c r="P584" s="144">
        <v>0</v>
      </c>
      <c r="Q584" s="144"/>
      <c r="R584" s="144">
        <v>0</v>
      </c>
      <c r="S584" s="144"/>
      <c r="T584" s="92">
        <v>0</v>
      </c>
    </row>
    <row r="585" spans="2:20" ht="12.6" customHeight="1" x14ac:dyDescent="0.25">
      <c r="B585" s="149" t="s">
        <v>425</v>
      </c>
      <c r="C585" s="149"/>
      <c r="D585" s="147">
        <v>100000</v>
      </c>
      <c r="E585" s="147"/>
      <c r="F585" s="147">
        <v>107155.38</v>
      </c>
      <c r="G585" s="147"/>
      <c r="H585" s="148">
        <v>207155.38</v>
      </c>
      <c r="I585" s="148"/>
      <c r="J585" s="147">
        <v>180196.64</v>
      </c>
      <c r="K585" s="147"/>
      <c r="L585" s="147">
        <v>26958.74</v>
      </c>
      <c r="M585" s="147"/>
      <c r="N585" s="144">
        <v>0</v>
      </c>
      <c r="O585" s="144"/>
      <c r="P585" s="144">
        <v>0</v>
      </c>
      <c r="Q585" s="144"/>
      <c r="R585" s="144">
        <v>0</v>
      </c>
      <c r="S585" s="144"/>
      <c r="T585" s="92">
        <v>0</v>
      </c>
    </row>
    <row r="586" spans="2:20" ht="9.6" customHeight="1" x14ac:dyDescent="0.25">
      <c r="B586" s="145" t="s">
        <v>426</v>
      </c>
      <c r="C586" s="145"/>
      <c r="D586" s="147">
        <v>100000</v>
      </c>
      <c r="E586" s="147"/>
      <c r="F586" s="147">
        <v>107155.38</v>
      </c>
      <c r="G586" s="147"/>
      <c r="H586" s="148">
        <v>207155.38</v>
      </c>
      <c r="I586" s="148"/>
      <c r="J586" s="147">
        <v>180196.64</v>
      </c>
      <c r="K586" s="147"/>
      <c r="L586" s="147">
        <v>26958.74</v>
      </c>
      <c r="M586" s="147"/>
      <c r="N586" s="144">
        <v>0</v>
      </c>
      <c r="O586" s="144"/>
      <c r="P586" s="144">
        <v>0</v>
      </c>
      <c r="Q586" s="144"/>
      <c r="R586" s="144">
        <v>0</v>
      </c>
      <c r="S586" s="144"/>
      <c r="T586" s="92">
        <v>0</v>
      </c>
    </row>
    <row r="587" spans="2:20" ht="9.1999999999999993" customHeight="1" x14ac:dyDescent="0.25">
      <c r="B587" s="145" t="s">
        <v>433</v>
      </c>
      <c r="C587" s="145"/>
      <c r="D587" s="147">
        <v>100000</v>
      </c>
      <c r="E587" s="147"/>
      <c r="F587" s="147">
        <v>107155.38</v>
      </c>
      <c r="G587" s="147"/>
      <c r="H587" s="148">
        <v>207155.38</v>
      </c>
      <c r="I587" s="148"/>
      <c r="J587" s="147">
        <v>180196.64</v>
      </c>
      <c r="K587" s="147"/>
      <c r="L587" s="147">
        <v>26958.74</v>
      </c>
      <c r="M587" s="147"/>
      <c r="N587" s="144">
        <v>0</v>
      </c>
      <c r="O587" s="144"/>
      <c r="P587" s="144">
        <v>0</v>
      </c>
      <c r="Q587" s="144"/>
      <c r="R587" s="144">
        <v>0</v>
      </c>
      <c r="S587" s="144"/>
      <c r="T587" s="92">
        <v>0</v>
      </c>
    </row>
    <row r="588" spans="2:20" ht="8.4499999999999993" customHeight="1" x14ac:dyDescent="0.25">
      <c r="B588" s="141" t="s">
        <v>434</v>
      </c>
      <c r="C588" s="141"/>
      <c r="D588" s="143">
        <v>100000</v>
      </c>
      <c r="E588" s="143"/>
      <c r="F588" s="143">
        <v>107155.38</v>
      </c>
      <c r="G588" s="143"/>
      <c r="H588" s="137">
        <v>207155.38</v>
      </c>
      <c r="I588" s="137"/>
      <c r="J588" s="143">
        <v>180196.64</v>
      </c>
      <c r="K588" s="143"/>
      <c r="L588" s="143">
        <v>26958.74</v>
      </c>
      <c r="M588" s="143"/>
      <c r="N588" s="138">
        <v>0</v>
      </c>
      <c r="O588" s="138"/>
      <c r="P588" s="138">
        <v>0</v>
      </c>
      <c r="Q588" s="138"/>
      <c r="R588" s="138">
        <v>0</v>
      </c>
      <c r="S588" s="138"/>
      <c r="T588" s="93">
        <v>0</v>
      </c>
    </row>
    <row r="589" spans="2:20" ht="11.25" customHeight="1" x14ac:dyDescent="0.25">
      <c r="B589" s="150" t="s">
        <v>435</v>
      </c>
      <c r="C589" s="150"/>
      <c r="D589" s="146">
        <v>0</v>
      </c>
      <c r="E589" s="146"/>
      <c r="F589" s="147">
        <v>68440</v>
      </c>
      <c r="G589" s="147"/>
      <c r="H589" s="148">
        <v>68440</v>
      </c>
      <c r="I589" s="148"/>
      <c r="J589" s="147">
        <v>68440</v>
      </c>
      <c r="K589" s="147"/>
      <c r="L589" s="146">
        <v>0</v>
      </c>
      <c r="M589" s="146"/>
      <c r="N589" s="144">
        <v>0</v>
      </c>
      <c r="O589" s="144"/>
      <c r="P589" s="144">
        <v>0</v>
      </c>
      <c r="Q589" s="144"/>
      <c r="R589" s="144">
        <v>0</v>
      </c>
      <c r="S589" s="144"/>
      <c r="T589" s="92">
        <v>0</v>
      </c>
    </row>
    <row r="590" spans="2:20" ht="12.6" customHeight="1" x14ac:dyDescent="0.25">
      <c r="B590" s="149" t="s">
        <v>425</v>
      </c>
      <c r="C590" s="149"/>
      <c r="D590" s="146">
        <v>0</v>
      </c>
      <c r="E590" s="146"/>
      <c r="F590" s="147">
        <v>68440</v>
      </c>
      <c r="G590" s="147"/>
      <c r="H590" s="148">
        <v>68440</v>
      </c>
      <c r="I590" s="148"/>
      <c r="J590" s="147">
        <v>68440</v>
      </c>
      <c r="K590" s="147"/>
      <c r="L590" s="146">
        <v>0</v>
      </c>
      <c r="M590" s="146"/>
      <c r="N590" s="144">
        <v>0</v>
      </c>
      <c r="O590" s="144"/>
      <c r="P590" s="144">
        <v>0</v>
      </c>
      <c r="Q590" s="144"/>
      <c r="R590" s="144">
        <v>0</v>
      </c>
      <c r="S590" s="144"/>
      <c r="T590" s="92">
        <v>0</v>
      </c>
    </row>
    <row r="591" spans="2:20" ht="9.6" customHeight="1" x14ac:dyDescent="0.25">
      <c r="B591" s="145" t="s">
        <v>426</v>
      </c>
      <c r="C591" s="145"/>
      <c r="D591" s="146">
        <v>0</v>
      </c>
      <c r="E591" s="146"/>
      <c r="F591" s="147">
        <v>68440</v>
      </c>
      <c r="G591" s="147"/>
      <c r="H591" s="148">
        <v>68440</v>
      </c>
      <c r="I591" s="148"/>
      <c r="J591" s="147">
        <v>68440</v>
      </c>
      <c r="K591" s="147"/>
      <c r="L591" s="146">
        <v>0</v>
      </c>
      <c r="M591" s="146"/>
      <c r="N591" s="144">
        <v>0</v>
      </c>
      <c r="O591" s="144"/>
      <c r="P591" s="144">
        <v>0</v>
      </c>
      <c r="Q591" s="144"/>
      <c r="R591" s="144">
        <v>0</v>
      </c>
      <c r="S591" s="144"/>
      <c r="T591" s="92">
        <v>0</v>
      </c>
    </row>
    <row r="592" spans="2:20" ht="15.6" customHeight="1" x14ac:dyDescent="0.25">
      <c r="B592" s="145" t="s">
        <v>436</v>
      </c>
      <c r="C592" s="145"/>
      <c r="D592" s="146">
        <v>0</v>
      </c>
      <c r="E592" s="146"/>
      <c r="F592" s="147">
        <v>68440</v>
      </c>
      <c r="G592" s="147"/>
      <c r="H592" s="148">
        <v>68440</v>
      </c>
      <c r="I592" s="148"/>
      <c r="J592" s="147">
        <v>68440</v>
      </c>
      <c r="K592" s="147"/>
      <c r="L592" s="146">
        <v>0</v>
      </c>
      <c r="M592" s="146"/>
      <c r="N592" s="144">
        <v>0</v>
      </c>
      <c r="O592" s="144"/>
      <c r="P592" s="144">
        <v>0</v>
      </c>
      <c r="Q592" s="144"/>
      <c r="R592" s="144">
        <v>0</v>
      </c>
      <c r="S592" s="144"/>
      <c r="T592" s="92">
        <v>0</v>
      </c>
    </row>
    <row r="593" spans="2:20" ht="8.25" customHeight="1" x14ac:dyDescent="0.25">
      <c r="B593" s="141" t="s">
        <v>437</v>
      </c>
      <c r="C593" s="141"/>
      <c r="D593" s="142">
        <v>0</v>
      </c>
      <c r="E593" s="142"/>
      <c r="F593" s="143">
        <v>68440</v>
      </c>
      <c r="G593" s="143"/>
      <c r="H593" s="137">
        <v>68440</v>
      </c>
      <c r="I593" s="137"/>
      <c r="J593" s="143">
        <v>68440</v>
      </c>
      <c r="K593" s="143"/>
      <c r="L593" s="142">
        <v>0</v>
      </c>
      <c r="M593" s="142"/>
      <c r="N593" s="138">
        <v>0</v>
      </c>
      <c r="O593" s="138"/>
      <c r="P593" s="138">
        <v>0</v>
      </c>
      <c r="Q593" s="138"/>
      <c r="R593" s="138">
        <v>0</v>
      </c>
      <c r="S593" s="138"/>
      <c r="T593" s="93">
        <v>0</v>
      </c>
    </row>
    <row r="594" spans="2:20" ht="13.5" customHeight="1" x14ac:dyDescent="0.25">
      <c r="B594" s="162" t="s">
        <v>117</v>
      </c>
      <c r="C594" s="164" t="s">
        <v>118</v>
      </c>
      <c r="D594" s="165"/>
      <c r="E594" s="164" t="s">
        <v>119</v>
      </c>
      <c r="F594" s="165"/>
      <c r="G594" s="164" t="s">
        <v>120</v>
      </c>
      <c r="H594" s="165"/>
      <c r="I594" s="168" t="s">
        <v>121</v>
      </c>
      <c r="J594" s="169"/>
      <c r="K594" s="160" t="s">
        <v>122</v>
      </c>
      <c r="L594" s="172"/>
      <c r="M594" s="172"/>
      <c r="N594" s="172"/>
      <c r="O594" s="172"/>
      <c r="P594" s="172"/>
      <c r="Q594" s="172"/>
      <c r="R594" s="172"/>
      <c r="S594" s="172"/>
      <c r="T594" s="161"/>
    </row>
    <row r="595" spans="2:20" ht="18" customHeight="1" x14ac:dyDescent="0.25">
      <c r="B595" s="163"/>
      <c r="C595" s="166"/>
      <c r="D595" s="167"/>
      <c r="E595" s="166"/>
      <c r="F595" s="167"/>
      <c r="G595" s="166"/>
      <c r="H595" s="167"/>
      <c r="I595" s="170"/>
      <c r="J595" s="171"/>
      <c r="K595" s="156" t="s">
        <v>123</v>
      </c>
      <c r="L595" s="157"/>
      <c r="M595" s="173" t="s">
        <v>124</v>
      </c>
      <c r="N595" s="174"/>
      <c r="O595" s="156" t="s">
        <v>125</v>
      </c>
      <c r="P595" s="157"/>
      <c r="Q595" s="158" t="s">
        <v>126</v>
      </c>
      <c r="R595" s="159"/>
      <c r="S595" s="160" t="s">
        <v>127</v>
      </c>
      <c r="T595" s="161"/>
    </row>
    <row r="596" spans="2:20" ht="8.25" customHeight="1" x14ac:dyDescent="0.25">
      <c r="B596" s="139" t="s">
        <v>128</v>
      </c>
      <c r="C596" s="139"/>
      <c r="D596" s="147">
        <v>21400400819</v>
      </c>
      <c r="E596" s="147"/>
      <c r="F596" s="147">
        <v>320126288.27999997</v>
      </c>
      <c r="G596" s="147"/>
      <c r="H596" s="148">
        <v>847530204.27999997</v>
      </c>
      <c r="I596" s="148"/>
      <c r="J596" s="147">
        <v>686693873.94000006</v>
      </c>
      <c r="K596" s="147"/>
      <c r="L596" s="147">
        <v>160836330.34</v>
      </c>
      <c r="M596" s="147"/>
      <c r="N596" s="148">
        <v>154711161.38999999</v>
      </c>
      <c r="O596" s="148"/>
      <c r="P596" s="148">
        <v>71334909.319999993</v>
      </c>
      <c r="Q596" s="148"/>
      <c r="R596" s="148">
        <v>61448008.439999998</v>
      </c>
      <c r="S596" s="148"/>
      <c r="T596" s="87">
        <v>59100143.280000001</v>
      </c>
    </row>
    <row r="597" spans="2:20" ht="23.25" customHeight="1" x14ac:dyDescent="0.25">
      <c r="B597" s="152" t="s">
        <v>438</v>
      </c>
      <c r="C597" s="152"/>
      <c r="D597" s="153">
        <v>0</v>
      </c>
      <c r="E597" s="153"/>
      <c r="F597" s="154">
        <v>29918.9</v>
      </c>
      <c r="G597" s="154"/>
      <c r="H597" s="155">
        <v>29918.9</v>
      </c>
      <c r="I597" s="155"/>
      <c r="J597" s="154">
        <v>29918.9</v>
      </c>
      <c r="K597" s="154"/>
      <c r="L597" s="153">
        <v>0</v>
      </c>
      <c r="M597" s="153"/>
      <c r="N597" s="151">
        <v>0</v>
      </c>
      <c r="O597" s="151"/>
      <c r="P597" s="151">
        <v>0</v>
      </c>
      <c r="Q597" s="151"/>
      <c r="R597" s="151">
        <v>0</v>
      </c>
      <c r="S597" s="151"/>
      <c r="T597" s="94">
        <v>0</v>
      </c>
    </row>
    <row r="598" spans="2:20" ht="12.6" customHeight="1" x14ac:dyDescent="0.25">
      <c r="B598" s="145" t="s">
        <v>425</v>
      </c>
      <c r="C598" s="145"/>
      <c r="D598" s="146">
        <v>0</v>
      </c>
      <c r="E598" s="146"/>
      <c r="F598" s="147">
        <v>29918.9</v>
      </c>
      <c r="G598" s="147"/>
      <c r="H598" s="148">
        <v>29918.9</v>
      </c>
      <c r="I598" s="148"/>
      <c r="J598" s="147">
        <v>29918.9</v>
      </c>
      <c r="K598" s="147"/>
      <c r="L598" s="146">
        <v>0</v>
      </c>
      <c r="M598" s="146"/>
      <c r="N598" s="144">
        <v>0</v>
      </c>
      <c r="O598" s="144"/>
      <c r="P598" s="144">
        <v>0</v>
      </c>
      <c r="Q598" s="144"/>
      <c r="R598" s="144">
        <v>0</v>
      </c>
      <c r="S598" s="144"/>
      <c r="T598" s="92">
        <v>0</v>
      </c>
    </row>
    <row r="599" spans="2:20" ht="15.75" customHeight="1" x14ac:dyDescent="0.25">
      <c r="B599" s="145" t="s">
        <v>439</v>
      </c>
      <c r="C599" s="145"/>
      <c r="D599" s="146">
        <v>0</v>
      </c>
      <c r="E599" s="146"/>
      <c r="F599" s="147">
        <v>29918.9</v>
      </c>
      <c r="G599" s="147"/>
      <c r="H599" s="148">
        <v>29918.9</v>
      </c>
      <c r="I599" s="148"/>
      <c r="J599" s="147">
        <v>29918.9</v>
      </c>
      <c r="K599" s="147"/>
      <c r="L599" s="146">
        <v>0</v>
      </c>
      <c r="M599" s="146"/>
      <c r="N599" s="144">
        <v>0</v>
      </c>
      <c r="O599" s="144"/>
      <c r="P599" s="144">
        <v>0</v>
      </c>
      <c r="Q599" s="144"/>
      <c r="R599" s="144">
        <v>0</v>
      </c>
      <c r="S599" s="144"/>
      <c r="T599" s="92">
        <v>0</v>
      </c>
    </row>
    <row r="600" spans="2:20" ht="9.1999999999999993" customHeight="1" x14ac:dyDescent="0.25">
      <c r="B600" s="145" t="s">
        <v>440</v>
      </c>
      <c r="C600" s="145"/>
      <c r="D600" s="146">
        <v>0</v>
      </c>
      <c r="E600" s="146"/>
      <c r="F600" s="147">
        <v>29918.9</v>
      </c>
      <c r="G600" s="147"/>
      <c r="H600" s="148">
        <v>29918.9</v>
      </c>
      <c r="I600" s="148"/>
      <c r="J600" s="147">
        <v>29918.9</v>
      </c>
      <c r="K600" s="147"/>
      <c r="L600" s="146">
        <v>0</v>
      </c>
      <c r="M600" s="146"/>
      <c r="N600" s="144">
        <v>0</v>
      </c>
      <c r="O600" s="144"/>
      <c r="P600" s="144">
        <v>0</v>
      </c>
      <c r="Q600" s="144"/>
      <c r="R600" s="144">
        <v>0</v>
      </c>
      <c r="S600" s="144"/>
      <c r="T600" s="92">
        <v>0</v>
      </c>
    </row>
    <row r="601" spans="2:20" ht="8.4499999999999993" customHeight="1" x14ac:dyDescent="0.25">
      <c r="B601" s="141" t="s">
        <v>441</v>
      </c>
      <c r="C601" s="141"/>
      <c r="D601" s="142">
        <v>0</v>
      </c>
      <c r="E601" s="142"/>
      <c r="F601" s="143">
        <v>29918.9</v>
      </c>
      <c r="G601" s="143"/>
      <c r="H601" s="137">
        <v>29918.9</v>
      </c>
      <c r="I601" s="137"/>
      <c r="J601" s="143">
        <v>29918.9</v>
      </c>
      <c r="K601" s="143"/>
      <c r="L601" s="142">
        <v>0</v>
      </c>
      <c r="M601" s="142"/>
      <c r="N601" s="138">
        <v>0</v>
      </c>
      <c r="O601" s="138"/>
      <c r="P601" s="138">
        <v>0</v>
      </c>
      <c r="Q601" s="138"/>
      <c r="R601" s="138">
        <v>0</v>
      </c>
      <c r="S601" s="138"/>
      <c r="T601" s="93">
        <v>0</v>
      </c>
    </row>
    <row r="602" spans="2:20" ht="11.25" customHeight="1" x14ac:dyDescent="0.25">
      <c r="B602" s="150" t="s">
        <v>442</v>
      </c>
      <c r="C602" s="150"/>
      <c r="D602" s="146">
        <v>0</v>
      </c>
      <c r="E602" s="146"/>
      <c r="F602" s="147">
        <v>578307.83999999997</v>
      </c>
      <c r="G602" s="147"/>
      <c r="H602" s="148">
        <v>578307.83999999997</v>
      </c>
      <c r="I602" s="148"/>
      <c r="J602" s="147">
        <v>578307.83999999997</v>
      </c>
      <c r="K602" s="147"/>
      <c r="L602" s="146">
        <v>0</v>
      </c>
      <c r="M602" s="146"/>
      <c r="N602" s="144">
        <v>0</v>
      </c>
      <c r="O602" s="144"/>
      <c r="P602" s="144">
        <v>0</v>
      </c>
      <c r="Q602" s="144"/>
      <c r="R602" s="144">
        <v>0</v>
      </c>
      <c r="S602" s="144"/>
      <c r="T602" s="92">
        <v>0</v>
      </c>
    </row>
    <row r="603" spans="2:20" ht="12.6" customHeight="1" x14ac:dyDescent="0.25">
      <c r="B603" s="145" t="s">
        <v>425</v>
      </c>
      <c r="C603" s="145"/>
      <c r="D603" s="146">
        <v>0</v>
      </c>
      <c r="E603" s="146"/>
      <c r="F603" s="147">
        <v>578307.83999999997</v>
      </c>
      <c r="G603" s="147"/>
      <c r="H603" s="148">
        <v>578307.83999999997</v>
      </c>
      <c r="I603" s="148"/>
      <c r="J603" s="147">
        <v>578307.83999999997</v>
      </c>
      <c r="K603" s="147"/>
      <c r="L603" s="146">
        <v>0</v>
      </c>
      <c r="M603" s="146"/>
      <c r="N603" s="144">
        <v>0</v>
      </c>
      <c r="O603" s="144"/>
      <c r="P603" s="144">
        <v>0</v>
      </c>
      <c r="Q603" s="144"/>
      <c r="R603" s="144">
        <v>0</v>
      </c>
      <c r="S603" s="144"/>
      <c r="T603" s="92">
        <v>0</v>
      </c>
    </row>
    <row r="604" spans="2:20" ht="15.75" customHeight="1" x14ac:dyDescent="0.25">
      <c r="B604" s="145" t="s">
        <v>439</v>
      </c>
      <c r="C604" s="145"/>
      <c r="D604" s="146">
        <v>0</v>
      </c>
      <c r="E604" s="146"/>
      <c r="F604" s="147">
        <v>578307.83999999997</v>
      </c>
      <c r="G604" s="147"/>
      <c r="H604" s="148">
        <v>578307.83999999997</v>
      </c>
      <c r="I604" s="148"/>
      <c r="J604" s="147">
        <v>578307.83999999997</v>
      </c>
      <c r="K604" s="147"/>
      <c r="L604" s="146">
        <v>0</v>
      </c>
      <c r="M604" s="146"/>
      <c r="N604" s="144">
        <v>0</v>
      </c>
      <c r="O604" s="144"/>
      <c r="P604" s="144">
        <v>0</v>
      </c>
      <c r="Q604" s="144"/>
      <c r="R604" s="144">
        <v>0</v>
      </c>
      <c r="S604" s="144"/>
      <c r="T604" s="92">
        <v>0</v>
      </c>
    </row>
    <row r="605" spans="2:20" ht="9.1999999999999993" customHeight="1" x14ac:dyDescent="0.25">
      <c r="B605" s="145" t="s">
        <v>443</v>
      </c>
      <c r="C605" s="145"/>
      <c r="D605" s="146">
        <v>0</v>
      </c>
      <c r="E605" s="146"/>
      <c r="F605" s="147">
        <v>578307.83999999997</v>
      </c>
      <c r="G605" s="147"/>
      <c r="H605" s="148">
        <v>578307.83999999997</v>
      </c>
      <c r="I605" s="148"/>
      <c r="J605" s="147">
        <v>578307.83999999997</v>
      </c>
      <c r="K605" s="147"/>
      <c r="L605" s="146">
        <v>0</v>
      </c>
      <c r="M605" s="146"/>
      <c r="N605" s="144">
        <v>0</v>
      </c>
      <c r="O605" s="144"/>
      <c r="P605" s="144">
        <v>0</v>
      </c>
      <c r="Q605" s="144"/>
      <c r="R605" s="144">
        <v>0</v>
      </c>
      <c r="S605" s="144"/>
      <c r="T605" s="92">
        <v>0</v>
      </c>
    </row>
    <row r="606" spans="2:20" ht="8.4499999999999993" customHeight="1" x14ac:dyDescent="0.25">
      <c r="B606" s="141" t="s">
        <v>444</v>
      </c>
      <c r="C606" s="141"/>
      <c r="D606" s="142">
        <v>0</v>
      </c>
      <c r="E606" s="142"/>
      <c r="F606" s="143">
        <v>578307.83999999997</v>
      </c>
      <c r="G606" s="143"/>
      <c r="H606" s="137">
        <v>578307.83999999997</v>
      </c>
      <c r="I606" s="137"/>
      <c r="J606" s="143">
        <v>578307.83999999997</v>
      </c>
      <c r="K606" s="143"/>
      <c r="L606" s="142">
        <v>0</v>
      </c>
      <c r="M606" s="142"/>
      <c r="N606" s="138">
        <v>0</v>
      </c>
      <c r="O606" s="138"/>
      <c r="P606" s="138">
        <v>0</v>
      </c>
      <c r="Q606" s="138"/>
      <c r="R606" s="138">
        <v>0</v>
      </c>
      <c r="S606" s="138"/>
      <c r="T606" s="93">
        <v>0</v>
      </c>
    </row>
    <row r="607" spans="2:20" ht="11.25" customHeight="1" x14ac:dyDescent="0.25">
      <c r="B607" s="150" t="s">
        <v>445</v>
      </c>
      <c r="C607" s="150"/>
      <c r="D607" s="146">
        <v>0</v>
      </c>
      <c r="E607" s="146"/>
      <c r="F607" s="147">
        <v>65139.199999999997</v>
      </c>
      <c r="G607" s="147"/>
      <c r="H607" s="148">
        <v>65139.199999999997</v>
      </c>
      <c r="I607" s="148"/>
      <c r="J607" s="147">
        <v>65139.199999999997</v>
      </c>
      <c r="K607" s="147"/>
      <c r="L607" s="146">
        <v>0</v>
      </c>
      <c r="M607" s="146"/>
      <c r="N607" s="144">
        <v>0</v>
      </c>
      <c r="O607" s="144"/>
      <c r="P607" s="144">
        <v>0</v>
      </c>
      <c r="Q607" s="144"/>
      <c r="R607" s="144">
        <v>0</v>
      </c>
      <c r="S607" s="144"/>
      <c r="T607" s="92">
        <v>0</v>
      </c>
    </row>
    <row r="608" spans="2:20" ht="12.6" customHeight="1" x14ac:dyDescent="0.25">
      <c r="B608" s="145" t="s">
        <v>425</v>
      </c>
      <c r="C608" s="145"/>
      <c r="D608" s="146">
        <v>0</v>
      </c>
      <c r="E608" s="146"/>
      <c r="F608" s="147">
        <v>65139.199999999997</v>
      </c>
      <c r="G608" s="147"/>
      <c r="H608" s="148">
        <v>65139.199999999997</v>
      </c>
      <c r="I608" s="148"/>
      <c r="J608" s="147">
        <v>65139.199999999997</v>
      </c>
      <c r="K608" s="147"/>
      <c r="L608" s="146">
        <v>0</v>
      </c>
      <c r="M608" s="146"/>
      <c r="N608" s="144">
        <v>0</v>
      </c>
      <c r="O608" s="144"/>
      <c r="P608" s="144">
        <v>0</v>
      </c>
      <c r="Q608" s="144"/>
      <c r="R608" s="144">
        <v>0</v>
      </c>
      <c r="S608" s="144"/>
      <c r="T608" s="92">
        <v>0</v>
      </c>
    </row>
    <row r="609" spans="2:20" ht="15.75" customHeight="1" x14ac:dyDescent="0.25">
      <c r="B609" s="145" t="s">
        <v>446</v>
      </c>
      <c r="C609" s="145"/>
      <c r="D609" s="146">
        <v>0</v>
      </c>
      <c r="E609" s="146"/>
      <c r="F609" s="147">
        <v>65139.199999999997</v>
      </c>
      <c r="G609" s="147"/>
      <c r="H609" s="148">
        <v>65139.199999999997</v>
      </c>
      <c r="I609" s="148"/>
      <c r="J609" s="147">
        <v>65139.199999999997</v>
      </c>
      <c r="K609" s="147"/>
      <c r="L609" s="146">
        <v>0</v>
      </c>
      <c r="M609" s="146"/>
      <c r="N609" s="144">
        <v>0</v>
      </c>
      <c r="O609" s="144"/>
      <c r="P609" s="144">
        <v>0</v>
      </c>
      <c r="Q609" s="144"/>
      <c r="R609" s="144">
        <v>0</v>
      </c>
      <c r="S609" s="144"/>
      <c r="T609" s="92">
        <v>0</v>
      </c>
    </row>
    <row r="610" spans="2:20" ht="9" customHeight="1" x14ac:dyDescent="0.25">
      <c r="B610" s="145" t="s">
        <v>447</v>
      </c>
      <c r="C610" s="145"/>
      <c r="D610" s="146">
        <v>0</v>
      </c>
      <c r="E610" s="146"/>
      <c r="F610" s="147">
        <v>65139.199999999997</v>
      </c>
      <c r="G610" s="147"/>
      <c r="H610" s="148">
        <v>65139.199999999997</v>
      </c>
      <c r="I610" s="148"/>
      <c r="J610" s="147">
        <v>65139.199999999997</v>
      </c>
      <c r="K610" s="147"/>
      <c r="L610" s="146">
        <v>0</v>
      </c>
      <c r="M610" s="146"/>
      <c r="N610" s="144">
        <v>0</v>
      </c>
      <c r="O610" s="144"/>
      <c r="P610" s="144">
        <v>0</v>
      </c>
      <c r="Q610" s="144"/>
      <c r="R610" s="144">
        <v>0</v>
      </c>
      <c r="S610" s="144"/>
      <c r="T610" s="92">
        <v>0</v>
      </c>
    </row>
    <row r="611" spans="2:20" ht="8.4499999999999993" customHeight="1" x14ac:dyDescent="0.25">
      <c r="B611" s="141" t="s">
        <v>448</v>
      </c>
      <c r="C611" s="141"/>
      <c r="D611" s="142">
        <v>0</v>
      </c>
      <c r="E611" s="142"/>
      <c r="F611" s="143">
        <v>65139.199999999997</v>
      </c>
      <c r="G611" s="143"/>
      <c r="H611" s="137">
        <v>65139.199999999997</v>
      </c>
      <c r="I611" s="137"/>
      <c r="J611" s="143">
        <v>65139.199999999997</v>
      </c>
      <c r="K611" s="143"/>
      <c r="L611" s="142">
        <v>0</v>
      </c>
      <c r="M611" s="142"/>
      <c r="N611" s="138">
        <v>0</v>
      </c>
      <c r="O611" s="138"/>
      <c r="P611" s="138">
        <v>0</v>
      </c>
      <c r="Q611" s="138"/>
      <c r="R611" s="138">
        <v>0</v>
      </c>
      <c r="S611" s="138"/>
      <c r="T611" s="93">
        <v>0</v>
      </c>
    </row>
    <row r="612" spans="2:20" ht="11.25" customHeight="1" x14ac:dyDescent="0.25">
      <c r="B612" s="150" t="s">
        <v>449</v>
      </c>
      <c r="C612" s="150"/>
      <c r="D612" s="146">
        <v>0</v>
      </c>
      <c r="E612" s="146"/>
      <c r="F612" s="147">
        <v>12000</v>
      </c>
      <c r="G612" s="147"/>
      <c r="H612" s="148">
        <v>12000</v>
      </c>
      <c r="I612" s="148"/>
      <c r="J612" s="147">
        <v>12000</v>
      </c>
      <c r="K612" s="147"/>
      <c r="L612" s="146">
        <v>0</v>
      </c>
      <c r="M612" s="146"/>
      <c r="N612" s="144">
        <v>0</v>
      </c>
      <c r="O612" s="144"/>
      <c r="P612" s="144">
        <v>0</v>
      </c>
      <c r="Q612" s="144"/>
      <c r="R612" s="144">
        <v>0</v>
      </c>
      <c r="S612" s="144"/>
      <c r="T612" s="92">
        <v>0</v>
      </c>
    </row>
    <row r="613" spans="2:20" ht="12.6" customHeight="1" x14ac:dyDescent="0.25">
      <c r="B613" s="145" t="s">
        <v>425</v>
      </c>
      <c r="C613" s="145"/>
      <c r="D613" s="146">
        <v>0</v>
      </c>
      <c r="E613" s="146"/>
      <c r="F613" s="147">
        <v>12000</v>
      </c>
      <c r="G613" s="147"/>
      <c r="H613" s="148">
        <v>12000</v>
      </c>
      <c r="I613" s="148"/>
      <c r="J613" s="147">
        <v>12000</v>
      </c>
      <c r="K613" s="147"/>
      <c r="L613" s="146">
        <v>0</v>
      </c>
      <c r="M613" s="146"/>
      <c r="N613" s="144">
        <v>0</v>
      </c>
      <c r="O613" s="144"/>
      <c r="P613" s="144">
        <v>0</v>
      </c>
      <c r="Q613" s="144"/>
      <c r="R613" s="144">
        <v>0</v>
      </c>
      <c r="S613" s="144"/>
      <c r="T613" s="92">
        <v>0</v>
      </c>
    </row>
    <row r="614" spans="2:20" ht="15.75" customHeight="1" x14ac:dyDescent="0.25">
      <c r="B614" s="145" t="s">
        <v>450</v>
      </c>
      <c r="C614" s="145"/>
      <c r="D614" s="146">
        <v>0</v>
      </c>
      <c r="E614" s="146"/>
      <c r="F614" s="147">
        <v>12000</v>
      </c>
      <c r="G614" s="147"/>
      <c r="H614" s="148">
        <v>12000</v>
      </c>
      <c r="I614" s="148"/>
      <c r="J614" s="147">
        <v>12000</v>
      </c>
      <c r="K614" s="147"/>
      <c r="L614" s="146">
        <v>0</v>
      </c>
      <c r="M614" s="146"/>
      <c r="N614" s="144">
        <v>0</v>
      </c>
      <c r="O614" s="144"/>
      <c r="P614" s="144">
        <v>0</v>
      </c>
      <c r="Q614" s="144"/>
      <c r="R614" s="144">
        <v>0</v>
      </c>
      <c r="S614" s="144"/>
      <c r="T614" s="92">
        <v>0</v>
      </c>
    </row>
    <row r="615" spans="2:20" ht="9" customHeight="1" x14ac:dyDescent="0.25">
      <c r="B615" s="145" t="s">
        <v>451</v>
      </c>
      <c r="C615" s="145"/>
      <c r="D615" s="146">
        <v>0</v>
      </c>
      <c r="E615" s="146"/>
      <c r="F615" s="147">
        <v>12000</v>
      </c>
      <c r="G615" s="147"/>
      <c r="H615" s="148">
        <v>12000</v>
      </c>
      <c r="I615" s="148"/>
      <c r="J615" s="147">
        <v>12000</v>
      </c>
      <c r="K615" s="147"/>
      <c r="L615" s="146">
        <v>0</v>
      </c>
      <c r="M615" s="146"/>
      <c r="N615" s="144">
        <v>0</v>
      </c>
      <c r="O615" s="144"/>
      <c r="P615" s="144">
        <v>0</v>
      </c>
      <c r="Q615" s="144"/>
      <c r="R615" s="144">
        <v>0</v>
      </c>
      <c r="S615" s="144"/>
      <c r="T615" s="92">
        <v>0</v>
      </c>
    </row>
    <row r="616" spans="2:20" ht="8.4499999999999993" customHeight="1" x14ac:dyDescent="0.25">
      <c r="B616" s="141" t="s">
        <v>452</v>
      </c>
      <c r="C616" s="141"/>
      <c r="D616" s="142">
        <v>0</v>
      </c>
      <c r="E616" s="142"/>
      <c r="F616" s="143">
        <v>12000</v>
      </c>
      <c r="G616" s="143"/>
      <c r="H616" s="137">
        <v>12000</v>
      </c>
      <c r="I616" s="137"/>
      <c r="J616" s="143">
        <v>12000</v>
      </c>
      <c r="K616" s="143"/>
      <c r="L616" s="142">
        <v>0</v>
      </c>
      <c r="M616" s="142"/>
      <c r="N616" s="138">
        <v>0</v>
      </c>
      <c r="O616" s="138"/>
      <c r="P616" s="138">
        <v>0</v>
      </c>
      <c r="Q616" s="138"/>
      <c r="R616" s="138">
        <v>0</v>
      </c>
      <c r="S616" s="138"/>
      <c r="T616" s="93">
        <v>0</v>
      </c>
    </row>
    <row r="617" spans="2:20" ht="11.25" customHeight="1" x14ac:dyDescent="0.25">
      <c r="B617" s="150" t="s">
        <v>453</v>
      </c>
      <c r="C617" s="150"/>
      <c r="D617" s="147">
        <v>30000</v>
      </c>
      <c r="E617" s="147"/>
      <c r="F617" s="147">
        <v>35000</v>
      </c>
      <c r="G617" s="147"/>
      <c r="H617" s="148">
        <v>65000</v>
      </c>
      <c r="I617" s="148"/>
      <c r="J617" s="147">
        <v>35500</v>
      </c>
      <c r="K617" s="147"/>
      <c r="L617" s="147">
        <v>29500</v>
      </c>
      <c r="M617" s="147"/>
      <c r="N617" s="144">
        <v>0</v>
      </c>
      <c r="O617" s="144"/>
      <c r="P617" s="144">
        <v>0</v>
      </c>
      <c r="Q617" s="144"/>
      <c r="R617" s="144">
        <v>0</v>
      </c>
      <c r="S617" s="144"/>
      <c r="T617" s="92">
        <v>0</v>
      </c>
    </row>
    <row r="618" spans="2:20" ht="12.6" customHeight="1" x14ac:dyDescent="0.25">
      <c r="B618" s="149" t="s">
        <v>425</v>
      </c>
      <c r="C618" s="149"/>
      <c r="D618" s="147">
        <v>30000</v>
      </c>
      <c r="E618" s="147"/>
      <c r="F618" s="147">
        <v>35000</v>
      </c>
      <c r="G618" s="147"/>
      <c r="H618" s="148">
        <v>65000</v>
      </c>
      <c r="I618" s="148"/>
      <c r="J618" s="147">
        <v>35500</v>
      </c>
      <c r="K618" s="147"/>
      <c r="L618" s="147">
        <v>29500</v>
      </c>
      <c r="M618" s="147"/>
      <c r="N618" s="144">
        <v>0</v>
      </c>
      <c r="O618" s="144"/>
      <c r="P618" s="144">
        <v>0</v>
      </c>
      <c r="Q618" s="144"/>
      <c r="R618" s="144">
        <v>0</v>
      </c>
      <c r="S618" s="144"/>
      <c r="T618" s="92">
        <v>0</v>
      </c>
    </row>
    <row r="619" spans="2:20" ht="15.75" customHeight="1" x14ac:dyDescent="0.25">
      <c r="B619" s="145" t="s">
        <v>454</v>
      </c>
      <c r="C619" s="145"/>
      <c r="D619" s="147">
        <v>30000</v>
      </c>
      <c r="E619" s="147"/>
      <c r="F619" s="147">
        <v>35000</v>
      </c>
      <c r="G619" s="147"/>
      <c r="H619" s="148">
        <v>65000</v>
      </c>
      <c r="I619" s="148"/>
      <c r="J619" s="147">
        <v>35500</v>
      </c>
      <c r="K619" s="147"/>
      <c r="L619" s="147">
        <v>29500</v>
      </c>
      <c r="M619" s="147"/>
      <c r="N619" s="144">
        <v>0</v>
      </c>
      <c r="O619" s="144"/>
      <c r="P619" s="144">
        <v>0</v>
      </c>
      <c r="Q619" s="144"/>
      <c r="R619" s="144">
        <v>0</v>
      </c>
      <c r="S619" s="144"/>
      <c r="T619" s="92">
        <v>0</v>
      </c>
    </row>
    <row r="620" spans="2:20" ht="9" customHeight="1" x14ac:dyDescent="0.25">
      <c r="B620" s="145" t="s">
        <v>455</v>
      </c>
      <c r="C620" s="145"/>
      <c r="D620" s="147">
        <v>30000</v>
      </c>
      <c r="E620" s="147"/>
      <c r="F620" s="147">
        <v>35000</v>
      </c>
      <c r="G620" s="147"/>
      <c r="H620" s="148">
        <v>65000</v>
      </c>
      <c r="I620" s="148"/>
      <c r="J620" s="147">
        <v>35500</v>
      </c>
      <c r="K620" s="147"/>
      <c r="L620" s="147">
        <v>29500</v>
      </c>
      <c r="M620" s="147"/>
      <c r="N620" s="144">
        <v>0</v>
      </c>
      <c r="O620" s="144"/>
      <c r="P620" s="144">
        <v>0</v>
      </c>
      <c r="Q620" s="144"/>
      <c r="R620" s="144">
        <v>0</v>
      </c>
      <c r="S620" s="144"/>
      <c r="T620" s="92">
        <v>0</v>
      </c>
    </row>
    <row r="621" spans="2:20" ht="8.4499999999999993" customHeight="1" x14ac:dyDescent="0.25">
      <c r="B621" s="141" t="s">
        <v>456</v>
      </c>
      <c r="C621" s="141"/>
      <c r="D621" s="143">
        <v>30000</v>
      </c>
      <c r="E621" s="143"/>
      <c r="F621" s="143">
        <v>35000</v>
      </c>
      <c r="G621" s="143"/>
      <c r="H621" s="137">
        <v>65000</v>
      </c>
      <c r="I621" s="137"/>
      <c r="J621" s="143">
        <v>35500</v>
      </c>
      <c r="K621" s="143"/>
      <c r="L621" s="143">
        <v>29500</v>
      </c>
      <c r="M621" s="143"/>
      <c r="N621" s="138">
        <v>0</v>
      </c>
      <c r="O621" s="138"/>
      <c r="P621" s="138">
        <v>0</v>
      </c>
      <c r="Q621" s="138"/>
      <c r="R621" s="138">
        <v>0</v>
      </c>
      <c r="S621" s="138"/>
      <c r="T621" s="93">
        <v>0</v>
      </c>
    </row>
    <row r="622" spans="2:20" ht="11.25" customHeight="1" x14ac:dyDescent="0.25">
      <c r="B622" s="150" t="s">
        <v>457</v>
      </c>
      <c r="C622" s="150"/>
      <c r="D622" s="146">
        <v>0</v>
      </c>
      <c r="E622" s="146"/>
      <c r="F622" s="147">
        <v>1485200</v>
      </c>
      <c r="G622" s="147"/>
      <c r="H622" s="148">
        <v>1485200</v>
      </c>
      <c r="I622" s="148"/>
      <c r="J622" s="147">
        <v>1485200</v>
      </c>
      <c r="K622" s="147"/>
      <c r="L622" s="146">
        <v>0</v>
      </c>
      <c r="M622" s="146"/>
      <c r="N622" s="144">
        <v>0</v>
      </c>
      <c r="O622" s="144"/>
      <c r="P622" s="144">
        <v>0</v>
      </c>
      <c r="Q622" s="144"/>
      <c r="R622" s="144">
        <v>0</v>
      </c>
      <c r="S622" s="144"/>
      <c r="T622" s="92">
        <v>0</v>
      </c>
    </row>
    <row r="623" spans="2:20" ht="12.6" customHeight="1" x14ac:dyDescent="0.25">
      <c r="B623" s="149" t="s">
        <v>425</v>
      </c>
      <c r="C623" s="149"/>
      <c r="D623" s="146">
        <v>0</v>
      </c>
      <c r="E623" s="146"/>
      <c r="F623" s="147">
        <v>1485200</v>
      </c>
      <c r="G623" s="147"/>
      <c r="H623" s="148">
        <v>1485200</v>
      </c>
      <c r="I623" s="148"/>
      <c r="J623" s="147">
        <v>1485200</v>
      </c>
      <c r="K623" s="147"/>
      <c r="L623" s="146">
        <v>0</v>
      </c>
      <c r="M623" s="146"/>
      <c r="N623" s="144">
        <v>0</v>
      </c>
      <c r="O623" s="144"/>
      <c r="P623" s="144">
        <v>0</v>
      </c>
      <c r="Q623" s="144"/>
      <c r="R623" s="144">
        <v>0</v>
      </c>
      <c r="S623" s="144"/>
      <c r="T623" s="92">
        <v>0</v>
      </c>
    </row>
    <row r="624" spans="2:20" ht="15.75" customHeight="1" x14ac:dyDescent="0.25">
      <c r="B624" s="145" t="s">
        <v>454</v>
      </c>
      <c r="C624" s="145"/>
      <c r="D624" s="146">
        <v>0</v>
      </c>
      <c r="E624" s="146"/>
      <c r="F624" s="147">
        <v>1485200</v>
      </c>
      <c r="G624" s="147"/>
      <c r="H624" s="148">
        <v>1485200</v>
      </c>
      <c r="I624" s="148"/>
      <c r="J624" s="147">
        <v>1485200</v>
      </c>
      <c r="K624" s="147"/>
      <c r="L624" s="146">
        <v>0</v>
      </c>
      <c r="M624" s="146"/>
      <c r="N624" s="144">
        <v>0</v>
      </c>
      <c r="O624" s="144"/>
      <c r="P624" s="144">
        <v>0</v>
      </c>
      <c r="Q624" s="144"/>
      <c r="R624" s="144">
        <v>0</v>
      </c>
      <c r="S624" s="144"/>
      <c r="T624" s="92">
        <v>0</v>
      </c>
    </row>
    <row r="625" spans="2:22" ht="9" customHeight="1" x14ac:dyDescent="0.25">
      <c r="B625" s="145" t="s">
        <v>458</v>
      </c>
      <c r="C625" s="145"/>
      <c r="D625" s="146">
        <v>0</v>
      </c>
      <c r="E625" s="146"/>
      <c r="F625" s="147">
        <v>1485200</v>
      </c>
      <c r="G625" s="147"/>
      <c r="H625" s="148">
        <v>1485200</v>
      </c>
      <c r="I625" s="148"/>
      <c r="J625" s="147">
        <v>1485200</v>
      </c>
      <c r="K625" s="147"/>
      <c r="L625" s="146">
        <v>0</v>
      </c>
      <c r="M625" s="146"/>
      <c r="N625" s="144">
        <v>0</v>
      </c>
      <c r="O625" s="144"/>
      <c r="P625" s="144">
        <v>0</v>
      </c>
      <c r="Q625" s="144"/>
      <c r="R625" s="144">
        <v>0</v>
      </c>
      <c r="S625" s="144"/>
      <c r="T625" s="92">
        <v>0</v>
      </c>
    </row>
    <row r="626" spans="2:22" ht="8.4499999999999993" customHeight="1" x14ac:dyDescent="0.25">
      <c r="B626" s="141" t="s">
        <v>459</v>
      </c>
      <c r="C626" s="141"/>
      <c r="D626" s="142">
        <v>0</v>
      </c>
      <c r="E626" s="142"/>
      <c r="F626" s="143">
        <v>1485200</v>
      </c>
      <c r="G626" s="143"/>
      <c r="H626" s="137">
        <v>1485200</v>
      </c>
      <c r="I626" s="137"/>
      <c r="J626" s="143">
        <v>1485200</v>
      </c>
      <c r="K626" s="143"/>
      <c r="L626" s="142">
        <v>0</v>
      </c>
      <c r="M626" s="142"/>
      <c r="N626" s="138">
        <v>0</v>
      </c>
      <c r="O626" s="138"/>
      <c r="P626" s="138">
        <v>0</v>
      </c>
      <c r="Q626" s="138"/>
      <c r="R626" s="138">
        <v>0</v>
      </c>
      <c r="S626" s="138"/>
      <c r="T626" s="93">
        <v>0</v>
      </c>
    </row>
    <row r="627" spans="2:22" ht="11.25" customHeight="1" x14ac:dyDescent="0.25">
      <c r="B627" s="150" t="s">
        <v>460</v>
      </c>
      <c r="C627" s="150"/>
      <c r="D627" s="146">
        <v>0</v>
      </c>
      <c r="E627" s="146"/>
      <c r="F627" s="147">
        <v>10225229.43</v>
      </c>
      <c r="G627" s="147"/>
      <c r="H627" s="148">
        <v>10225229.43</v>
      </c>
      <c r="I627" s="148"/>
      <c r="J627" s="147">
        <v>10205169.43</v>
      </c>
      <c r="K627" s="147"/>
      <c r="L627" s="147">
        <v>20060</v>
      </c>
      <c r="M627" s="147"/>
      <c r="N627" s="148">
        <v>20060</v>
      </c>
      <c r="O627" s="148"/>
      <c r="P627" s="144">
        <v>0</v>
      </c>
      <c r="Q627" s="144"/>
      <c r="R627" s="144">
        <v>0</v>
      </c>
      <c r="S627" s="144"/>
      <c r="T627" s="92">
        <v>0</v>
      </c>
    </row>
    <row r="628" spans="2:22" ht="12.6" customHeight="1" x14ac:dyDescent="0.25">
      <c r="B628" s="149" t="s">
        <v>425</v>
      </c>
      <c r="C628" s="149"/>
      <c r="D628" s="146">
        <v>0</v>
      </c>
      <c r="E628" s="146"/>
      <c r="F628" s="147">
        <v>10225229.43</v>
      </c>
      <c r="G628" s="147"/>
      <c r="H628" s="148">
        <v>10225229.43</v>
      </c>
      <c r="I628" s="148"/>
      <c r="J628" s="147">
        <v>10205169.43</v>
      </c>
      <c r="K628" s="147"/>
      <c r="L628" s="147">
        <v>20060</v>
      </c>
      <c r="M628" s="147"/>
      <c r="N628" s="148">
        <v>20060</v>
      </c>
      <c r="O628" s="148"/>
      <c r="P628" s="144">
        <v>0</v>
      </c>
      <c r="Q628" s="144"/>
      <c r="R628" s="144">
        <v>0</v>
      </c>
      <c r="S628" s="144"/>
      <c r="T628" s="92">
        <v>0</v>
      </c>
    </row>
    <row r="629" spans="2:22" ht="15.75" customHeight="1" x14ac:dyDescent="0.25">
      <c r="B629" s="145" t="s">
        <v>454</v>
      </c>
      <c r="C629" s="145"/>
      <c r="D629" s="146">
        <v>0</v>
      </c>
      <c r="E629" s="146"/>
      <c r="F629" s="147">
        <v>10225229.43</v>
      </c>
      <c r="G629" s="147"/>
      <c r="H629" s="148">
        <v>10225229.43</v>
      </c>
      <c r="I629" s="148"/>
      <c r="J629" s="147">
        <v>10205169.43</v>
      </c>
      <c r="K629" s="147"/>
      <c r="L629" s="147">
        <v>20060</v>
      </c>
      <c r="M629" s="147"/>
      <c r="N629" s="148">
        <v>20060</v>
      </c>
      <c r="O629" s="148"/>
      <c r="P629" s="144">
        <v>0</v>
      </c>
      <c r="Q629" s="144"/>
      <c r="R629" s="144">
        <v>0</v>
      </c>
      <c r="S629" s="144"/>
      <c r="T629" s="92">
        <v>0</v>
      </c>
    </row>
    <row r="630" spans="2:22" ht="15.6" customHeight="1" x14ac:dyDescent="0.25">
      <c r="B630" s="145" t="s">
        <v>461</v>
      </c>
      <c r="C630" s="145"/>
      <c r="D630" s="146">
        <v>0</v>
      </c>
      <c r="E630" s="146"/>
      <c r="F630" s="147">
        <v>10225229.43</v>
      </c>
      <c r="G630" s="147"/>
      <c r="H630" s="148">
        <v>10225229.43</v>
      </c>
      <c r="I630" s="148"/>
      <c r="J630" s="147">
        <v>10205169.43</v>
      </c>
      <c r="K630" s="147"/>
      <c r="L630" s="147">
        <v>20060</v>
      </c>
      <c r="M630" s="147"/>
      <c r="N630" s="148">
        <v>20060</v>
      </c>
      <c r="O630" s="148"/>
      <c r="P630" s="144">
        <v>0</v>
      </c>
      <c r="Q630" s="144"/>
      <c r="R630" s="144">
        <v>0</v>
      </c>
      <c r="S630" s="144"/>
      <c r="T630" s="92">
        <v>0</v>
      </c>
    </row>
    <row r="631" spans="2:22" ht="8.25" customHeight="1" x14ac:dyDescent="0.25">
      <c r="B631" s="141" t="s">
        <v>462</v>
      </c>
      <c r="C631" s="141"/>
      <c r="D631" s="142">
        <v>0</v>
      </c>
      <c r="E631" s="142"/>
      <c r="F631" s="143">
        <v>10225229.43</v>
      </c>
      <c r="G631" s="143"/>
      <c r="H631" s="137">
        <v>10225229.43</v>
      </c>
      <c r="I631" s="137"/>
      <c r="J631" s="143">
        <v>10205169.43</v>
      </c>
      <c r="K631" s="143"/>
      <c r="L631" s="143">
        <v>20060</v>
      </c>
      <c r="M631" s="143"/>
      <c r="N631" s="137">
        <v>20060</v>
      </c>
      <c r="O631" s="137"/>
      <c r="P631" s="138">
        <v>0</v>
      </c>
      <c r="Q631" s="138"/>
      <c r="R631" s="138">
        <v>0</v>
      </c>
      <c r="S631" s="138"/>
      <c r="T631" s="93">
        <v>0</v>
      </c>
    </row>
    <row r="632" spans="2:22" ht="11.25" customHeight="1" x14ac:dyDescent="0.25">
      <c r="B632" s="150" t="s">
        <v>463</v>
      </c>
      <c r="C632" s="150"/>
      <c r="D632" s="146">
        <v>0</v>
      </c>
      <c r="E632" s="146"/>
      <c r="F632" s="147">
        <v>258847</v>
      </c>
      <c r="G632" s="147"/>
      <c r="H632" s="148">
        <v>258847</v>
      </c>
      <c r="I632" s="148"/>
      <c r="J632" s="147">
        <v>258847</v>
      </c>
      <c r="K632" s="147"/>
      <c r="L632" s="146">
        <v>0</v>
      </c>
      <c r="M632" s="146"/>
      <c r="N632" s="144">
        <v>0</v>
      </c>
      <c r="O632" s="144"/>
      <c r="P632" s="144">
        <v>0</v>
      </c>
      <c r="Q632" s="144"/>
      <c r="R632" s="144">
        <v>0</v>
      </c>
      <c r="S632" s="144"/>
      <c r="T632" s="92">
        <v>0</v>
      </c>
    </row>
    <row r="633" spans="2:22" ht="12.6" customHeight="1" x14ac:dyDescent="0.25">
      <c r="B633" s="149" t="s">
        <v>425</v>
      </c>
      <c r="C633" s="149"/>
      <c r="D633" s="146">
        <v>0</v>
      </c>
      <c r="E633" s="146"/>
      <c r="F633" s="147">
        <v>258847</v>
      </c>
      <c r="G633" s="147"/>
      <c r="H633" s="148">
        <v>258847</v>
      </c>
      <c r="I633" s="148"/>
      <c r="J633" s="147">
        <v>258847</v>
      </c>
      <c r="K633" s="147"/>
      <c r="L633" s="146">
        <v>0</v>
      </c>
      <c r="M633" s="146"/>
      <c r="N633" s="144">
        <v>0</v>
      </c>
      <c r="O633" s="144"/>
      <c r="P633" s="144">
        <v>0</v>
      </c>
      <c r="Q633" s="144"/>
      <c r="R633" s="144">
        <v>0</v>
      </c>
      <c r="S633" s="144"/>
      <c r="T633" s="92">
        <v>0</v>
      </c>
    </row>
    <row r="634" spans="2:22" ht="15.75" customHeight="1" x14ac:dyDescent="0.25">
      <c r="B634" s="145" t="s">
        <v>454</v>
      </c>
      <c r="C634" s="145"/>
      <c r="D634" s="146">
        <v>0</v>
      </c>
      <c r="E634" s="146"/>
      <c r="F634" s="147">
        <v>258847</v>
      </c>
      <c r="G634" s="147"/>
      <c r="H634" s="148">
        <v>258847</v>
      </c>
      <c r="I634" s="148"/>
      <c r="J634" s="147">
        <v>258847</v>
      </c>
      <c r="K634" s="147"/>
      <c r="L634" s="146">
        <v>0</v>
      </c>
      <c r="M634" s="146"/>
      <c r="N634" s="144">
        <v>0</v>
      </c>
      <c r="O634" s="144"/>
      <c r="P634" s="144">
        <v>0</v>
      </c>
      <c r="Q634" s="144"/>
      <c r="R634" s="144">
        <v>0</v>
      </c>
      <c r="S634" s="144"/>
      <c r="T634" s="92">
        <v>0</v>
      </c>
    </row>
    <row r="635" spans="2:22" ht="9.1999999999999993" customHeight="1" x14ac:dyDescent="0.25">
      <c r="B635" s="145" t="s">
        <v>464</v>
      </c>
      <c r="C635" s="145"/>
      <c r="D635" s="146">
        <v>0</v>
      </c>
      <c r="E635" s="146"/>
      <c r="F635" s="147">
        <v>258847</v>
      </c>
      <c r="G635" s="147"/>
      <c r="H635" s="148">
        <v>258847</v>
      </c>
      <c r="I635" s="148"/>
      <c r="J635" s="147">
        <v>258847</v>
      </c>
      <c r="K635" s="147"/>
      <c r="L635" s="146">
        <v>0</v>
      </c>
      <c r="M635" s="146"/>
      <c r="N635" s="144">
        <v>0</v>
      </c>
      <c r="O635" s="144"/>
      <c r="P635" s="144">
        <v>0</v>
      </c>
      <c r="Q635" s="144"/>
      <c r="R635" s="144">
        <v>0</v>
      </c>
      <c r="S635" s="144"/>
      <c r="T635" s="92">
        <v>0</v>
      </c>
    </row>
    <row r="636" spans="2:22" ht="8.25" customHeight="1" x14ac:dyDescent="0.25">
      <c r="B636" s="141" t="s">
        <v>465</v>
      </c>
      <c r="C636" s="141"/>
      <c r="D636" s="142">
        <v>0</v>
      </c>
      <c r="E636" s="142"/>
      <c r="F636" s="143">
        <v>258847</v>
      </c>
      <c r="G636" s="143"/>
      <c r="H636" s="137">
        <v>258847</v>
      </c>
      <c r="I636" s="137"/>
      <c r="J636" s="143">
        <v>258847</v>
      </c>
      <c r="K636" s="143"/>
      <c r="L636" s="142">
        <v>0</v>
      </c>
      <c r="M636" s="142"/>
      <c r="N636" s="138">
        <v>0</v>
      </c>
      <c r="O636" s="138"/>
      <c r="P636" s="138">
        <v>0</v>
      </c>
      <c r="Q636" s="138"/>
      <c r="R636" s="138">
        <v>0</v>
      </c>
      <c r="S636" s="138"/>
      <c r="T636" s="93">
        <v>0</v>
      </c>
    </row>
    <row r="637" spans="2:22" ht="13.5" customHeight="1" x14ac:dyDescent="0.25">
      <c r="B637" s="162" t="s">
        <v>117</v>
      </c>
      <c r="C637" s="164" t="s">
        <v>118</v>
      </c>
      <c r="D637" s="165"/>
      <c r="E637" s="164" t="s">
        <v>119</v>
      </c>
      <c r="F637" s="165"/>
      <c r="G637" s="164" t="s">
        <v>120</v>
      </c>
      <c r="H637" s="165"/>
      <c r="I637" s="168" t="s">
        <v>121</v>
      </c>
      <c r="J637" s="169"/>
      <c r="K637" s="160" t="s">
        <v>122</v>
      </c>
      <c r="L637" s="172"/>
      <c r="M637" s="172"/>
      <c r="N637" s="172"/>
      <c r="O637" s="172"/>
      <c r="P637" s="172"/>
      <c r="Q637" s="172"/>
      <c r="R637" s="172"/>
      <c r="S637" s="172"/>
      <c r="T637" s="161"/>
    </row>
    <row r="638" spans="2:22" ht="18" customHeight="1" x14ac:dyDescent="0.25">
      <c r="B638" s="163"/>
      <c r="C638" s="166"/>
      <c r="D638" s="167"/>
      <c r="E638" s="166"/>
      <c r="F638" s="167"/>
      <c r="G638" s="166"/>
      <c r="H638" s="167"/>
      <c r="I638" s="170"/>
      <c r="J638" s="171"/>
      <c r="K638" s="156" t="s">
        <v>123</v>
      </c>
      <c r="L638" s="157"/>
      <c r="M638" s="173" t="s">
        <v>124</v>
      </c>
      <c r="N638" s="174"/>
      <c r="O638" s="156" t="s">
        <v>125</v>
      </c>
      <c r="P638" s="157"/>
      <c r="Q638" s="158" t="s">
        <v>126</v>
      </c>
      <c r="R638" s="159"/>
      <c r="S638" s="160" t="s">
        <v>127</v>
      </c>
      <c r="T638" s="161"/>
    </row>
    <row r="639" spans="2:22" ht="17.25" customHeight="1" x14ac:dyDescent="0.25">
      <c r="B639" s="139" t="s">
        <v>128</v>
      </c>
      <c r="C639" s="139"/>
      <c r="D639" s="147">
        <v>21400400819</v>
      </c>
      <c r="E639" s="147"/>
      <c r="F639" s="147">
        <v>320126288.27999997</v>
      </c>
      <c r="G639" s="147"/>
      <c r="H639" s="148">
        <f>+D639+F639</f>
        <v>21720527107.279999</v>
      </c>
      <c r="I639" s="148"/>
      <c r="J639" s="147">
        <v>686693873.94000006</v>
      </c>
      <c r="K639" s="147"/>
      <c r="L639" s="147">
        <v>160836330.34</v>
      </c>
      <c r="M639" s="147"/>
      <c r="N639" s="148">
        <v>154711161.38999999</v>
      </c>
      <c r="O639" s="148"/>
      <c r="P639" s="148">
        <v>71334909.319999993</v>
      </c>
      <c r="Q639" s="148"/>
      <c r="R639" s="148">
        <v>61448008.439999998</v>
      </c>
      <c r="S639" s="148"/>
      <c r="T639" s="87">
        <v>59100143.280000001</v>
      </c>
      <c r="V639" s="101"/>
    </row>
    <row r="640" spans="2:22" ht="23.25" customHeight="1" x14ac:dyDescent="0.25">
      <c r="B640" s="152" t="s">
        <v>466</v>
      </c>
      <c r="C640" s="152"/>
      <c r="D640" s="153">
        <v>0</v>
      </c>
      <c r="E640" s="153"/>
      <c r="F640" s="154">
        <v>18646116.989999998</v>
      </c>
      <c r="G640" s="154"/>
      <c r="H640" s="155">
        <v>18646116.989999998</v>
      </c>
      <c r="I640" s="155"/>
      <c r="J640" s="154">
        <v>16951201.73</v>
      </c>
      <c r="K640" s="154"/>
      <c r="L640" s="154">
        <v>1694915.26</v>
      </c>
      <c r="M640" s="154"/>
      <c r="N640" s="151">
        <v>0</v>
      </c>
      <c r="O640" s="151"/>
      <c r="P640" s="151">
        <v>0</v>
      </c>
      <c r="Q640" s="151"/>
      <c r="R640" s="151">
        <v>0</v>
      </c>
      <c r="S640" s="151"/>
      <c r="T640" s="94">
        <v>0</v>
      </c>
    </row>
    <row r="641" spans="2:21" ht="12.6" customHeight="1" x14ac:dyDescent="0.25">
      <c r="B641" s="145" t="s">
        <v>425</v>
      </c>
      <c r="C641" s="145"/>
      <c r="D641" s="146">
        <v>0</v>
      </c>
      <c r="E641" s="146"/>
      <c r="F641" s="147">
        <v>18646116.989999998</v>
      </c>
      <c r="G641" s="147"/>
      <c r="H641" s="148">
        <v>18646116.989999998</v>
      </c>
      <c r="I641" s="148"/>
      <c r="J641" s="147">
        <v>16951201.73</v>
      </c>
      <c r="K641" s="147"/>
      <c r="L641" s="147">
        <v>1694915.26</v>
      </c>
      <c r="M641" s="147"/>
      <c r="N641" s="144">
        <v>0</v>
      </c>
      <c r="O641" s="144"/>
      <c r="P641" s="144">
        <v>0</v>
      </c>
      <c r="Q641" s="144"/>
      <c r="R641" s="144">
        <v>0</v>
      </c>
      <c r="S641" s="144"/>
      <c r="T641" s="92">
        <v>0</v>
      </c>
    </row>
    <row r="642" spans="2:21" ht="9.6" customHeight="1" x14ac:dyDescent="0.25">
      <c r="B642" s="145" t="s">
        <v>467</v>
      </c>
      <c r="C642" s="145"/>
      <c r="D642" s="146">
        <v>0</v>
      </c>
      <c r="E642" s="146"/>
      <c r="F642" s="147">
        <v>18646116.989999998</v>
      </c>
      <c r="G642" s="147"/>
      <c r="H642" s="148">
        <v>18646116.989999998</v>
      </c>
      <c r="I642" s="148"/>
      <c r="J642" s="147">
        <v>16951201.73</v>
      </c>
      <c r="K642" s="147"/>
      <c r="L642" s="147">
        <v>1694915.26</v>
      </c>
      <c r="M642" s="147"/>
      <c r="N642" s="144">
        <v>0</v>
      </c>
      <c r="O642" s="144"/>
      <c r="P642" s="144">
        <v>0</v>
      </c>
      <c r="Q642" s="144"/>
      <c r="R642" s="144">
        <v>0</v>
      </c>
      <c r="S642" s="144"/>
      <c r="T642" s="92">
        <v>0</v>
      </c>
    </row>
    <row r="643" spans="2:21" ht="9" customHeight="1" x14ac:dyDescent="0.25">
      <c r="B643" s="145" t="s">
        <v>468</v>
      </c>
      <c r="C643" s="145"/>
      <c r="D643" s="146">
        <v>0</v>
      </c>
      <c r="E643" s="146"/>
      <c r="F643" s="147">
        <v>18646116.989999998</v>
      </c>
      <c r="G643" s="147"/>
      <c r="H643" s="148">
        <v>18646116.989999998</v>
      </c>
      <c r="I643" s="148"/>
      <c r="J643" s="147">
        <v>16951201.73</v>
      </c>
      <c r="K643" s="147"/>
      <c r="L643" s="147">
        <v>1694915.26</v>
      </c>
      <c r="M643" s="147"/>
      <c r="N643" s="144">
        <v>0</v>
      </c>
      <c r="O643" s="144"/>
      <c r="P643" s="144">
        <v>0</v>
      </c>
      <c r="Q643" s="144"/>
      <c r="R643" s="144">
        <v>0</v>
      </c>
      <c r="S643" s="144"/>
      <c r="T643" s="92">
        <v>0</v>
      </c>
    </row>
    <row r="644" spans="2:21" ht="8.85" customHeight="1" x14ac:dyDescent="0.25">
      <c r="B644" s="141" t="s">
        <v>469</v>
      </c>
      <c r="C644" s="141"/>
      <c r="D644" s="142">
        <v>0</v>
      </c>
      <c r="E644" s="142"/>
      <c r="F644" s="143">
        <v>18646116.989999998</v>
      </c>
      <c r="G644" s="143"/>
      <c r="H644" s="137">
        <v>18646116.989999998</v>
      </c>
      <c r="I644" s="137"/>
      <c r="J644" s="143">
        <v>16951201.73</v>
      </c>
      <c r="K644" s="143"/>
      <c r="L644" s="143">
        <v>1694915.26</v>
      </c>
      <c r="M644" s="143"/>
      <c r="N644" s="138">
        <v>0</v>
      </c>
      <c r="O644" s="138"/>
      <c r="P644" s="138">
        <v>0</v>
      </c>
      <c r="Q644" s="138"/>
      <c r="R644" s="138">
        <v>0</v>
      </c>
      <c r="S644" s="138"/>
      <c r="T644" s="93">
        <v>0</v>
      </c>
    </row>
    <row r="645" spans="2:21" ht="11.25" customHeight="1" x14ac:dyDescent="0.25">
      <c r="B645" s="150" t="s">
        <v>470</v>
      </c>
      <c r="C645" s="150"/>
      <c r="D645" s="146">
        <v>0</v>
      </c>
      <c r="E645" s="146"/>
      <c r="F645" s="147">
        <v>471000</v>
      </c>
      <c r="G645" s="147"/>
      <c r="H645" s="148">
        <v>471000</v>
      </c>
      <c r="I645" s="148"/>
      <c r="J645" s="147">
        <v>471000</v>
      </c>
      <c r="K645" s="147"/>
      <c r="L645" s="146">
        <v>0</v>
      </c>
      <c r="M645" s="146"/>
      <c r="N645" s="144">
        <v>0</v>
      </c>
      <c r="O645" s="144"/>
      <c r="P645" s="144">
        <v>0</v>
      </c>
      <c r="Q645" s="144"/>
      <c r="R645" s="144">
        <v>0</v>
      </c>
      <c r="S645" s="144"/>
      <c r="T645" s="92">
        <v>0</v>
      </c>
    </row>
    <row r="646" spans="2:21" ht="12.6" customHeight="1" x14ac:dyDescent="0.25">
      <c r="B646" s="149" t="s">
        <v>425</v>
      </c>
      <c r="C646" s="149"/>
      <c r="D646" s="146">
        <v>0</v>
      </c>
      <c r="E646" s="146"/>
      <c r="F646" s="147">
        <v>471000</v>
      </c>
      <c r="G646" s="147"/>
      <c r="H646" s="148">
        <v>471000</v>
      </c>
      <c r="I646" s="148"/>
      <c r="J646" s="147">
        <v>471000</v>
      </c>
      <c r="K646" s="147"/>
      <c r="L646" s="146">
        <v>0</v>
      </c>
      <c r="M646" s="146"/>
      <c r="N646" s="144">
        <v>0</v>
      </c>
      <c r="O646" s="144"/>
      <c r="P646" s="144">
        <v>0</v>
      </c>
      <c r="Q646" s="144"/>
      <c r="R646" s="144">
        <v>0</v>
      </c>
      <c r="S646" s="144"/>
      <c r="T646" s="92">
        <v>0</v>
      </c>
    </row>
    <row r="647" spans="2:21" ht="15.75" customHeight="1" x14ac:dyDescent="0.25">
      <c r="B647" s="145" t="s">
        <v>471</v>
      </c>
      <c r="C647" s="145"/>
      <c r="D647" s="146">
        <v>0</v>
      </c>
      <c r="E647" s="146"/>
      <c r="F647" s="147">
        <v>471000</v>
      </c>
      <c r="G647" s="147"/>
      <c r="H647" s="148">
        <v>471000</v>
      </c>
      <c r="I647" s="148"/>
      <c r="J647" s="147">
        <v>471000</v>
      </c>
      <c r="K647" s="147"/>
      <c r="L647" s="146">
        <v>0</v>
      </c>
      <c r="M647" s="146"/>
      <c r="N647" s="144">
        <v>0</v>
      </c>
      <c r="O647" s="144"/>
      <c r="P647" s="144">
        <v>0</v>
      </c>
      <c r="Q647" s="144"/>
      <c r="R647" s="144">
        <v>0</v>
      </c>
      <c r="S647" s="144"/>
      <c r="T647" s="92">
        <v>0</v>
      </c>
    </row>
    <row r="648" spans="2:21" ht="15.6" customHeight="1" x14ac:dyDescent="0.25">
      <c r="B648" s="145" t="s">
        <v>472</v>
      </c>
      <c r="C648" s="145"/>
      <c r="D648" s="146">
        <v>0</v>
      </c>
      <c r="E648" s="146"/>
      <c r="F648" s="147">
        <v>471000</v>
      </c>
      <c r="G648" s="147"/>
      <c r="H648" s="148">
        <v>471000</v>
      </c>
      <c r="I648" s="148"/>
      <c r="J648" s="147">
        <v>471000</v>
      </c>
      <c r="K648" s="147"/>
      <c r="L648" s="146">
        <v>0</v>
      </c>
      <c r="M648" s="146"/>
      <c r="N648" s="144">
        <v>0</v>
      </c>
      <c r="O648" s="144"/>
      <c r="P648" s="144">
        <v>0</v>
      </c>
      <c r="Q648" s="144"/>
      <c r="R648" s="144">
        <v>0</v>
      </c>
      <c r="S648" s="144"/>
      <c r="T648" s="92">
        <v>0</v>
      </c>
    </row>
    <row r="649" spans="2:21" ht="8.25" customHeight="1" x14ac:dyDescent="0.25">
      <c r="B649" s="141" t="s">
        <v>473</v>
      </c>
      <c r="C649" s="141"/>
      <c r="D649" s="142">
        <v>0</v>
      </c>
      <c r="E649" s="142"/>
      <c r="F649" s="143">
        <v>471000</v>
      </c>
      <c r="G649" s="143"/>
      <c r="H649" s="137">
        <v>471000</v>
      </c>
      <c r="I649" s="137"/>
      <c r="J649" s="143">
        <v>471000</v>
      </c>
      <c r="K649" s="143"/>
      <c r="L649" s="142">
        <v>0</v>
      </c>
      <c r="M649" s="142"/>
      <c r="N649" s="138">
        <v>0</v>
      </c>
      <c r="O649" s="138"/>
      <c r="P649" s="138">
        <v>0</v>
      </c>
      <c r="Q649" s="138"/>
      <c r="R649" s="138">
        <v>0</v>
      </c>
      <c r="S649" s="138"/>
      <c r="T649" s="93">
        <v>0</v>
      </c>
    </row>
    <row r="650" spans="2:21" ht="11.25" customHeight="1" x14ac:dyDescent="0.25">
      <c r="B650" s="150" t="s">
        <v>474</v>
      </c>
      <c r="C650" s="150"/>
      <c r="D650" s="146">
        <v>0</v>
      </c>
      <c r="E650" s="146"/>
      <c r="F650" s="147">
        <v>17140000</v>
      </c>
      <c r="G650" s="147"/>
      <c r="H650" s="148">
        <v>17140000</v>
      </c>
      <c r="I650" s="148"/>
      <c r="J650" s="147">
        <v>15001874.060000001</v>
      </c>
      <c r="K650" s="147"/>
      <c r="L650" s="147">
        <v>2138125.94</v>
      </c>
      <c r="M650" s="147"/>
      <c r="N650" s="148">
        <v>2138125.94</v>
      </c>
      <c r="O650" s="148"/>
      <c r="P650" s="148">
        <v>2138125.94</v>
      </c>
      <c r="Q650" s="148"/>
      <c r="R650" s="144">
        <v>0</v>
      </c>
      <c r="S650" s="144"/>
      <c r="T650" s="92">
        <v>0</v>
      </c>
    </row>
    <row r="651" spans="2:21" ht="12.6" customHeight="1" x14ac:dyDescent="0.25">
      <c r="B651" s="149" t="s">
        <v>475</v>
      </c>
      <c r="C651" s="149"/>
      <c r="D651" s="146">
        <v>0</v>
      </c>
      <c r="E651" s="146"/>
      <c r="F651" s="147">
        <v>17140000</v>
      </c>
      <c r="G651" s="147"/>
      <c r="H651" s="148">
        <v>17140000</v>
      </c>
      <c r="I651" s="148"/>
      <c r="J651" s="147">
        <v>15001874.060000001</v>
      </c>
      <c r="K651" s="147"/>
      <c r="L651" s="147">
        <v>2138125.94</v>
      </c>
      <c r="M651" s="147"/>
      <c r="N651" s="148">
        <v>2138125.94</v>
      </c>
      <c r="O651" s="148"/>
      <c r="P651" s="148">
        <v>2138125.94</v>
      </c>
      <c r="Q651" s="148"/>
      <c r="R651" s="144">
        <v>0</v>
      </c>
      <c r="S651" s="144"/>
      <c r="T651" s="92">
        <v>0</v>
      </c>
    </row>
    <row r="652" spans="2:21" ht="9.6" customHeight="1" x14ac:dyDescent="0.25">
      <c r="B652" s="145" t="s">
        <v>476</v>
      </c>
      <c r="C652" s="145"/>
      <c r="D652" s="146">
        <v>0</v>
      </c>
      <c r="E652" s="146"/>
      <c r="F652" s="147">
        <v>17140000</v>
      </c>
      <c r="G652" s="147"/>
      <c r="H652" s="148">
        <v>17140000</v>
      </c>
      <c r="I652" s="148"/>
      <c r="J652" s="147">
        <v>15001874.060000001</v>
      </c>
      <c r="K652" s="147"/>
      <c r="L652" s="147">
        <v>2138125.94</v>
      </c>
      <c r="M652" s="147"/>
      <c r="N652" s="148">
        <v>2138125.94</v>
      </c>
      <c r="O652" s="148"/>
      <c r="P652" s="148">
        <v>2138125.94</v>
      </c>
      <c r="Q652" s="148"/>
      <c r="R652" s="144">
        <v>0</v>
      </c>
      <c r="S652" s="144"/>
      <c r="T652" s="92">
        <v>0</v>
      </c>
    </row>
    <row r="653" spans="2:21" ht="9.1999999999999993" customHeight="1" x14ac:dyDescent="0.25">
      <c r="B653" s="145" t="s">
        <v>477</v>
      </c>
      <c r="C653" s="145"/>
      <c r="D653" s="146">
        <v>0</v>
      </c>
      <c r="E653" s="146"/>
      <c r="F653" s="147">
        <v>17140000</v>
      </c>
      <c r="G653" s="147"/>
      <c r="H653" s="148">
        <v>17140000</v>
      </c>
      <c r="I653" s="148"/>
      <c r="J653" s="147">
        <v>15001874.060000001</v>
      </c>
      <c r="K653" s="147"/>
      <c r="L653" s="147">
        <v>2138125.94</v>
      </c>
      <c r="M653" s="147"/>
      <c r="N653" s="148">
        <v>2138125.94</v>
      </c>
      <c r="O653" s="148"/>
      <c r="P653" s="148">
        <v>2138125.94</v>
      </c>
      <c r="Q653" s="148"/>
      <c r="R653" s="144">
        <v>0</v>
      </c>
      <c r="S653" s="144"/>
      <c r="T653" s="92">
        <v>0</v>
      </c>
    </row>
    <row r="654" spans="2:21" ht="8.25" customHeight="1" x14ac:dyDescent="0.25">
      <c r="B654" s="141" t="s">
        <v>478</v>
      </c>
      <c r="C654" s="141"/>
      <c r="D654" s="142">
        <v>0</v>
      </c>
      <c r="E654" s="142"/>
      <c r="F654" s="143">
        <v>17140000</v>
      </c>
      <c r="G654" s="143"/>
      <c r="H654" s="137">
        <v>17140000</v>
      </c>
      <c r="I654" s="137"/>
      <c r="J654" s="143">
        <v>15001874.060000001</v>
      </c>
      <c r="K654" s="143"/>
      <c r="L654" s="143">
        <v>2138125.94</v>
      </c>
      <c r="M654" s="143"/>
      <c r="N654" s="137">
        <v>2138125.94</v>
      </c>
      <c r="O654" s="137"/>
      <c r="P654" s="137">
        <v>2138125.94</v>
      </c>
      <c r="Q654" s="137"/>
      <c r="R654" s="138">
        <v>0</v>
      </c>
      <c r="S654" s="138"/>
      <c r="T654" s="93">
        <v>0</v>
      </c>
    </row>
    <row r="655" spans="2:21" ht="8.25" customHeight="1" x14ac:dyDescent="0.25">
      <c r="B655" s="139" t="s">
        <v>479</v>
      </c>
      <c r="C655" s="139"/>
      <c r="D655" s="139"/>
      <c r="E655" s="139"/>
      <c r="F655" s="139"/>
      <c r="G655" s="139"/>
      <c r="H655" s="139"/>
      <c r="I655" s="139"/>
      <c r="J655" s="139"/>
      <c r="K655" s="139"/>
      <c r="L655" s="139"/>
      <c r="M655" s="139"/>
      <c r="N655" s="139"/>
      <c r="O655" s="139"/>
      <c r="P655" s="139"/>
      <c r="Q655" s="139"/>
      <c r="R655" s="139"/>
      <c r="S655" s="139"/>
      <c r="T655" s="139"/>
      <c r="U655" s="139"/>
    </row>
    <row r="656" spans="2:21" ht="44.45" customHeight="1" x14ac:dyDescent="0.25">
      <c r="B656" s="140" t="s">
        <v>480</v>
      </c>
      <c r="C656" s="140"/>
      <c r="D656" s="140"/>
      <c r="E656" s="140"/>
      <c r="F656" s="140"/>
      <c r="G656" s="140"/>
      <c r="H656" s="140"/>
      <c r="I656" s="140"/>
      <c r="J656" s="140"/>
      <c r="K656" s="140"/>
      <c r="L656" s="140"/>
      <c r="M656" s="140"/>
      <c r="N656" s="140"/>
      <c r="O656" s="140"/>
      <c r="P656" s="140"/>
      <c r="Q656" s="140"/>
      <c r="R656" s="140"/>
      <c r="S656" s="140"/>
      <c r="T656" s="140"/>
      <c r="U656" s="140"/>
    </row>
    <row r="657" spans="2:21" ht="103.7" customHeight="1" x14ac:dyDescent="0.25">
      <c r="B657" s="140" t="s">
        <v>481</v>
      </c>
      <c r="C657" s="140"/>
      <c r="D657" s="140"/>
      <c r="E657" s="140"/>
      <c r="F657" s="140"/>
      <c r="G657" s="140"/>
      <c r="H657" s="140"/>
      <c r="I657" s="140"/>
      <c r="J657" s="140"/>
      <c r="K657" s="140"/>
      <c r="L657" s="140"/>
      <c r="M657" s="140"/>
      <c r="N657" s="140"/>
      <c r="O657" s="140"/>
      <c r="P657" s="140"/>
      <c r="Q657" s="140"/>
      <c r="R657" s="140"/>
      <c r="S657" s="140"/>
      <c r="T657" s="140"/>
      <c r="U657" s="140"/>
    </row>
  </sheetData>
  <mergeCells count="5720">
    <mergeCell ref="B4:C4"/>
    <mergeCell ref="D4:E4"/>
    <mergeCell ref="F4:G4"/>
    <mergeCell ref="H4:I4"/>
    <mergeCell ref="J4:K4"/>
    <mergeCell ref="L4:M4"/>
    <mergeCell ref="S2:T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1:B2"/>
    <mergeCell ref="C1:D2"/>
    <mergeCell ref="E1:F2"/>
    <mergeCell ref="I1:J2"/>
    <mergeCell ref="K1:T1"/>
    <mergeCell ref="K2:L2"/>
    <mergeCell ref="G1:G2"/>
    <mergeCell ref="H1:H2"/>
    <mergeCell ref="M2:N2"/>
    <mergeCell ref="O2:P2"/>
    <mergeCell ref="Q2:R2"/>
    <mergeCell ref="N4:O4"/>
    <mergeCell ref="P4:Q4"/>
    <mergeCell ref="R4:S4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D5:E5"/>
    <mergeCell ref="F5:G5"/>
    <mergeCell ref="H5:I5"/>
    <mergeCell ref="J5:K5"/>
    <mergeCell ref="L5:M5"/>
    <mergeCell ref="N5:O5"/>
    <mergeCell ref="B5:C5"/>
    <mergeCell ref="R6:S6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B8:C8"/>
    <mergeCell ref="D8:E8"/>
    <mergeCell ref="F8:G8"/>
    <mergeCell ref="H8:I8"/>
    <mergeCell ref="J8:K8"/>
    <mergeCell ref="L8:M8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B12:C12"/>
    <mergeCell ref="D12:E12"/>
    <mergeCell ref="F12:G12"/>
    <mergeCell ref="H12:I12"/>
    <mergeCell ref="J12:K12"/>
    <mergeCell ref="L12:M12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B16:C16"/>
    <mergeCell ref="D16:E16"/>
    <mergeCell ref="F16:G16"/>
    <mergeCell ref="H16:I16"/>
    <mergeCell ref="J16:K16"/>
    <mergeCell ref="L16:M16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B20:C20"/>
    <mergeCell ref="D20:E20"/>
    <mergeCell ref="F20:G20"/>
    <mergeCell ref="H20:I20"/>
    <mergeCell ref="J20:K20"/>
    <mergeCell ref="L20:M20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B28:C28"/>
    <mergeCell ref="D28:E28"/>
    <mergeCell ref="F28:G28"/>
    <mergeCell ref="H28:I28"/>
    <mergeCell ref="J28:K28"/>
    <mergeCell ref="L28:M28"/>
    <mergeCell ref="R26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B32:C32"/>
    <mergeCell ref="D32:E32"/>
    <mergeCell ref="F32:G32"/>
    <mergeCell ref="H32:I32"/>
    <mergeCell ref="J32:K32"/>
    <mergeCell ref="L32:M32"/>
    <mergeCell ref="N36:O36"/>
    <mergeCell ref="P36:Q36"/>
    <mergeCell ref="R36:S36"/>
    <mergeCell ref="B37:C37"/>
    <mergeCell ref="D37:E37"/>
    <mergeCell ref="F37:G37"/>
    <mergeCell ref="H37:I37"/>
    <mergeCell ref="J37:K37"/>
    <mergeCell ref="L37:M37"/>
    <mergeCell ref="N37:O37"/>
    <mergeCell ref="B36:C36"/>
    <mergeCell ref="D36:E36"/>
    <mergeCell ref="F36:G36"/>
    <mergeCell ref="H36:I36"/>
    <mergeCell ref="J36:K36"/>
    <mergeCell ref="L36:M36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N44:O44"/>
    <mergeCell ref="P44:Q44"/>
    <mergeCell ref="R44:S44"/>
    <mergeCell ref="B45:C45"/>
    <mergeCell ref="D45:E45"/>
    <mergeCell ref="F45:G45"/>
    <mergeCell ref="H45:I45"/>
    <mergeCell ref="J45:K45"/>
    <mergeCell ref="L45:M45"/>
    <mergeCell ref="N45:O45"/>
    <mergeCell ref="B44:C44"/>
    <mergeCell ref="D44:E44"/>
    <mergeCell ref="F44:G44"/>
    <mergeCell ref="H44:I44"/>
    <mergeCell ref="J44:K44"/>
    <mergeCell ref="L44:M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R46:S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P45:Q45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M50:N50"/>
    <mergeCell ref="O50:P50"/>
    <mergeCell ref="Q50:R50"/>
    <mergeCell ref="S50:T50"/>
    <mergeCell ref="B51:C51"/>
    <mergeCell ref="D51:E51"/>
    <mergeCell ref="F51:G51"/>
    <mergeCell ref="H51:I51"/>
    <mergeCell ref="J51:K51"/>
    <mergeCell ref="L51:M51"/>
    <mergeCell ref="N48:O48"/>
    <mergeCell ref="P48:Q48"/>
    <mergeCell ref="R48:S48"/>
    <mergeCell ref="B49:B50"/>
    <mergeCell ref="C49:D50"/>
    <mergeCell ref="E49:F50"/>
    <mergeCell ref="G49:H50"/>
    <mergeCell ref="I49:J50"/>
    <mergeCell ref="K49:T49"/>
    <mergeCell ref="K50:L50"/>
    <mergeCell ref="B48:C48"/>
    <mergeCell ref="D48:E48"/>
    <mergeCell ref="F48:G48"/>
    <mergeCell ref="H48:I48"/>
    <mergeCell ref="J48:K48"/>
    <mergeCell ref="L48:M48"/>
    <mergeCell ref="P52:Q52"/>
    <mergeCell ref="R52:S52"/>
    <mergeCell ref="B53:C53"/>
    <mergeCell ref="D53:E53"/>
    <mergeCell ref="F53:G53"/>
    <mergeCell ref="H53:I53"/>
    <mergeCell ref="J53:K53"/>
    <mergeCell ref="L53:M53"/>
    <mergeCell ref="N53:O53"/>
    <mergeCell ref="P53:Q53"/>
    <mergeCell ref="N51:O51"/>
    <mergeCell ref="P51:Q51"/>
    <mergeCell ref="R51:S51"/>
    <mergeCell ref="B52:C52"/>
    <mergeCell ref="D52:E52"/>
    <mergeCell ref="F52:G52"/>
    <mergeCell ref="H52:I52"/>
    <mergeCell ref="J52:K52"/>
    <mergeCell ref="L52:M52"/>
    <mergeCell ref="N52:O52"/>
    <mergeCell ref="N55:O55"/>
    <mergeCell ref="P55:Q55"/>
    <mergeCell ref="R55:S55"/>
    <mergeCell ref="B56:C56"/>
    <mergeCell ref="D56:E56"/>
    <mergeCell ref="F56:G56"/>
    <mergeCell ref="H56:I56"/>
    <mergeCell ref="J56:K56"/>
    <mergeCell ref="L56:M56"/>
    <mergeCell ref="N56:O56"/>
    <mergeCell ref="B55:C55"/>
    <mergeCell ref="D55:E55"/>
    <mergeCell ref="F55:G55"/>
    <mergeCell ref="H55:I55"/>
    <mergeCell ref="J55:K55"/>
    <mergeCell ref="L55:M55"/>
    <mergeCell ref="R53:S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R57:S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P56:Q56"/>
    <mergeCell ref="R56:S56"/>
    <mergeCell ref="B57:C57"/>
    <mergeCell ref="D57:E57"/>
    <mergeCell ref="F57:G57"/>
    <mergeCell ref="H57:I57"/>
    <mergeCell ref="J57:K57"/>
    <mergeCell ref="L57:M57"/>
    <mergeCell ref="N57:O57"/>
    <mergeCell ref="P57:Q57"/>
    <mergeCell ref="P60:Q60"/>
    <mergeCell ref="R60:S60"/>
    <mergeCell ref="B61:C61"/>
    <mergeCell ref="D61:E61"/>
    <mergeCell ref="F61:G61"/>
    <mergeCell ref="H61:I61"/>
    <mergeCell ref="J61:K61"/>
    <mergeCell ref="L61:M61"/>
    <mergeCell ref="N61:O61"/>
    <mergeCell ref="P61:Q61"/>
    <mergeCell ref="N59:O59"/>
    <mergeCell ref="P59:Q59"/>
    <mergeCell ref="R59:S59"/>
    <mergeCell ref="B60:C60"/>
    <mergeCell ref="D60:E60"/>
    <mergeCell ref="F60:G60"/>
    <mergeCell ref="H60:I60"/>
    <mergeCell ref="J60:K60"/>
    <mergeCell ref="L60:M60"/>
    <mergeCell ref="N60:O60"/>
    <mergeCell ref="B59:C59"/>
    <mergeCell ref="D59:E59"/>
    <mergeCell ref="F59:G59"/>
    <mergeCell ref="H59:I59"/>
    <mergeCell ref="J59:K59"/>
    <mergeCell ref="L59:M59"/>
    <mergeCell ref="N63:O63"/>
    <mergeCell ref="P63:Q63"/>
    <mergeCell ref="R63:S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R61:S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R65:S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P64:Q64"/>
    <mergeCell ref="R64:S64"/>
    <mergeCell ref="B65:C65"/>
    <mergeCell ref="D65:E65"/>
    <mergeCell ref="F65:G65"/>
    <mergeCell ref="H65:I65"/>
    <mergeCell ref="J65:K65"/>
    <mergeCell ref="L65:M65"/>
    <mergeCell ref="N65:O65"/>
    <mergeCell ref="P65:Q65"/>
    <mergeCell ref="P68:Q68"/>
    <mergeCell ref="R68:S68"/>
    <mergeCell ref="B69:C69"/>
    <mergeCell ref="D69:E69"/>
    <mergeCell ref="F69:G69"/>
    <mergeCell ref="H69:I69"/>
    <mergeCell ref="J69:K69"/>
    <mergeCell ref="L69:M69"/>
    <mergeCell ref="N69:O69"/>
    <mergeCell ref="P69:Q69"/>
    <mergeCell ref="N67:O67"/>
    <mergeCell ref="P67:Q67"/>
    <mergeCell ref="R67:S67"/>
    <mergeCell ref="B68:C68"/>
    <mergeCell ref="D68:E68"/>
    <mergeCell ref="F68:G68"/>
    <mergeCell ref="H68:I68"/>
    <mergeCell ref="J68:K68"/>
    <mergeCell ref="L68:M68"/>
    <mergeCell ref="N68:O68"/>
    <mergeCell ref="B67:C67"/>
    <mergeCell ref="D67:E67"/>
    <mergeCell ref="F67:G67"/>
    <mergeCell ref="H67:I67"/>
    <mergeCell ref="J67:K67"/>
    <mergeCell ref="L67:M67"/>
    <mergeCell ref="N71:O71"/>
    <mergeCell ref="P71:Q71"/>
    <mergeCell ref="R71:S71"/>
    <mergeCell ref="B72:C72"/>
    <mergeCell ref="D72:E72"/>
    <mergeCell ref="F72:G72"/>
    <mergeCell ref="H72:I72"/>
    <mergeCell ref="J72:K72"/>
    <mergeCell ref="L72:M72"/>
    <mergeCell ref="N72:O72"/>
    <mergeCell ref="B71:C71"/>
    <mergeCell ref="D71:E71"/>
    <mergeCell ref="F71:G71"/>
    <mergeCell ref="H71:I71"/>
    <mergeCell ref="J71:K71"/>
    <mergeCell ref="L71:M71"/>
    <mergeCell ref="R69:S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R73:S73"/>
    <mergeCell ref="B74:C74"/>
    <mergeCell ref="D74:E74"/>
    <mergeCell ref="F74:G74"/>
    <mergeCell ref="H74:I74"/>
    <mergeCell ref="J74:K74"/>
    <mergeCell ref="L74:M74"/>
    <mergeCell ref="N74:O74"/>
    <mergeCell ref="P74:Q74"/>
    <mergeCell ref="R74:S74"/>
    <mergeCell ref="P72:Q72"/>
    <mergeCell ref="R72:S72"/>
    <mergeCell ref="B73:C73"/>
    <mergeCell ref="D73:E73"/>
    <mergeCell ref="F73:G73"/>
    <mergeCell ref="H73:I73"/>
    <mergeCell ref="J73:K73"/>
    <mergeCell ref="L73:M73"/>
    <mergeCell ref="N73:O73"/>
    <mergeCell ref="P73:Q73"/>
    <mergeCell ref="P76:Q76"/>
    <mergeCell ref="R76:S76"/>
    <mergeCell ref="B77:C77"/>
    <mergeCell ref="D77:E77"/>
    <mergeCell ref="F77:G77"/>
    <mergeCell ref="H77:I77"/>
    <mergeCell ref="J77:K77"/>
    <mergeCell ref="L77:M77"/>
    <mergeCell ref="N77:O77"/>
    <mergeCell ref="P77:Q77"/>
    <mergeCell ref="N75:O75"/>
    <mergeCell ref="P75:Q75"/>
    <mergeCell ref="R75:S75"/>
    <mergeCell ref="B76:C76"/>
    <mergeCell ref="D76:E76"/>
    <mergeCell ref="F76:G76"/>
    <mergeCell ref="H76:I76"/>
    <mergeCell ref="J76:K76"/>
    <mergeCell ref="L76:M76"/>
    <mergeCell ref="N76:O76"/>
    <mergeCell ref="B75:C75"/>
    <mergeCell ref="D75:E75"/>
    <mergeCell ref="F75:G75"/>
    <mergeCell ref="H75:I75"/>
    <mergeCell ref="J75:K75"/>
    <mergeCell ref="L75:M75"/>
    <mergeCell ref="N79:O79"/>
    <mergeCell ref="P79:Q79"/>
    <mergeCell ref="R79:S79"/>
    <mergeCell ref="B80:C80"/>
    <mergeCell ref="D80:E80"/>
    <mergeCell ref="F80:G80"/>
    <mergeCell ref="H80:I80"/>
    <mergeCell ref="J80:K80"/>
    <mergeCell ref="L80:M80"/>
    <mergeCell ref="N80:O80"/>
    <mergeCell ref="B79:C79"/>
    <mergeCell ref="D79:E79"/>
    <mergeCell ref="F79:G79"/>
    <mergeCell ref="H79:I79"/>
    <mergeCell ref="J79:K79"/>
    <mergeCell ref="L79:M79"/>
    <mergeCell ref="R77:S77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R81:S81"/>
    <mergeCell ref="B82:C82"/>
    <mergeCell ref="D82:E82"/>
    <mergeCell ref="F82:G82"/>
    <mergeCell ref="H82:I82"/>
    <mergeCell ref="J82:K82"/>
    <mergeCell ref="L82:M82"/>
    <mergeCell ref="N82:O82"/>
    <mergeCell ref="P82:Q82"/>
    <mergeCell ref="R82:S82"/>
    <mergeCell ref="P80:Q80"/>
    <mergeCell ref="R80:S80"/>
    <mergeCell ref="B81:C81"/>
    <mergeCell ref="D81:E81"/>
    <mergeCell ref="F81:G81"/>
    <mergeCell ref="H81:I81"/>
    <mergeCell ref="J81:K81"/>
    <mergeCell ref="L81:M81"/>
    <mergeCell ref="N81:O81"/>
    <mergeCell ref="P81:Q81"/>
    <mergeCell ref="P84:Q84"/>
    <mergeCell ref="R84:S84"/>
    <mergeCell ref="B85:C85"/>
    <mergeCell ref="D85:E85"/>
    <mergeCell ref="F85:G85"/>
    <mergeCell ref="H85:I85"/>
    <mergeCell ref="J85:K85"/>
    <mergeCell ref="L85:M85"/>
    <mergeCell ref="N85:O85"/>
    <mergeCell ref="P85:Q85"/>
    <mergeCell ref="N83:O83"/>
    <mergeCell ref="P83:Q83"/>
    <mergeCell ref="R83:S83"/>
    <mergeCell ref="B84:C84"/>
    <mergeCell ref="D84:E84"/>
    <mergeCell ref="F84:G84"/>
    <mergeCell ref="H84:I84"/>
    <mergeCell ref="J84:K84"/>
    <mergeCell ref="L84:M84"/>
    <mergeCell ref="N84:O84"/>
    <mergeCell ref="B83:C83"/>
    <mergeCell ref="D83:E83"/>
    <mergeCell ref="F83:G83"/>
    <mergeCell ref="H83:I83"/>
    <mergeCell ref="J83:K83"/>
    <mergeCell ref="L83:M83"/>
    <mergeCell ref="N87:O87"/>
    <mergeCell ref="P87:Q87"/>
    <mergeCell ref="R87:S87"/>
    <mergeCell ref="B88:C88"/>
    <mergeCell ref="D88:E88"/>
    <mergeCell ref="F88:G88"/>
    <mergeCell ref="H88:I88"/>
    <mergeCell ref="J88:K88"/>
    <mergeCell ref="L88:M88"/>
    <mergeCell ref="N88:O88"/>
    <mergeCell ref="B87:C87"/>
    <mergeCell ref="D87:E87"/>
    <mergeCell ref="F87:G87"/>
    <mergeCell ref="H87:I87"/>
    <mergeCell ref="J87:K87"/>
    <mergeCell ref="L87:M87"/>
    <mergeCell ref="R85:S85"/>
    <mergeCell ref="B86:C86"/>
    <mergeCell ref="D86:E86"/>
    <mergeCell ref="F86:G86"/>
    <mergeCell ref="H86:I86"/>
    <mergeCell ref="J86:K86"/>
    <mergeCell ref="L86:M86"/>
    <mergeCell ref="N86:O86"/>
    <mergeCell ref="P86:Q86"/>
    <mergeCell ref="R86:S86"/>
    <mergeCell ref="R89:S89"/>
    <mergeCell ref="B90:C90"/>
    <mergeCell ref="D90:E90"/>
    <mergeCell ref="F90:G90"/>
    <mergeCell ref="H90:I90"/>
    <mergeCell ref="J90:K90"/>
    <mergeCell ref="L90:M90"/>
    <mergeCell ref="N90:O90"/>
    <mergeCell ref="P90:Q90"/>
    <mergeCell ref="R90:S90"/>
    <mergeCell ref="P88:Q88"/>
    <mergeCell ref="R88:S88"/>
    <mergeCell ref="B89:C89"/>
    <mergeCell ref="D89:E89"/>
    <mergeCell ref="F89:G89"/>
    <mergeCell ref="H89:I89"/>
    <mergeCell ref="J89:K89"/>
    <mergeCell ref="L89:M89"/>
    <mergeCell ref="N89:O89"/>
    <mergeCell ref="P89:Q89"/>
    <mergeCell ref="P92:Q92"/>
    <mergeCell ref="R92:S92"/>
    <mergeCell ref="B93:C93"/>
    <mergeCell ref="D93:E93"/>
    <mergeCell ref="F93:G93"/>
    <mergeCell ref="H93:I93"/>
    <mergeCell ref="J93:K93"/>
    <mergeCell ref="L93:M93"/>
    <mergeCell ref="N93:O93"/>
    <mergeCell ref="P93:Q93"/>
    <mergeCell ref="N91:O91"/>
    <mergeCell ref="P91:Q91"/>
    <mergeCell ref="R91:S91"/>
    <mergeCell ref="B92:C92"/>
    <mergeCell ref="D92:E92"/>
    <mergeCell ref="F92:G92"/>
    <mergeCell ref="H92:I92"/>
    <mergeCell ref="J92:K92"/>
    <mergeCell ref="L92:M92"/>
    <mergeCell ref="N92:O92"/>
    <mergeCell ref="B91:C91"/>
    <mergeCell ref="D91:E91"/>
    <mergeCell ref="F91:G91"/>
    <mergeCell ref="H91:I91"/>
    <mergeCell ref="J91:K91"/>
    <mergeCell ref="L91:M91"/>
    <mergeCell ref="N95:O95"/>
    <mergeCell ref="P95:Q95"/>
    <mergeCell ref="R95:S95"/>
    <mergeCell ref="B96:C96"/>
    <mergeCell ref="D96:E96"/>
    <mergeCell ref="F96:G96"/>
    <mergeCell ref="H96:I96"/>
    <mergeCell ref="J96:K96"/>
    <mergeCell ref="L96:M96"/>
    <mergeCell ref="N96:O96"/>
    <mergeCell ref="B95:C95"/>
    <mergeCell ref="D95:E95"/>
    <mergeCell ref="F95:G95"/>
    <mergeCell ref="H95:I95"/>
    <mergeCell ref="J95:K95"/>
    <mergeCell ref="L95:M95"/>
    <mergeCell ref="R93:S93"/>
    <mergeCell ref="B94:C94"/>
    <mergeCell ref="D94:E94"/>
    <mergeCell ref="F94:G94"/>
    <mergeCell ref="H94:I94"/>
    <mergeCell ref="J94:K94"/>
    <mergeCell ref="L94:M94"/>
    <mergeCell ref="N94:O94"/>
    <mergeCell ref="P94:Q94"/>
    <mergeCell ref="R94:S94"/>
    <mergeCell ref="O98:P98"/>
    <mergeCell ref="Q98:R98"/>
    <mergeCell ref="S98:T98"/>
    <mergeCell ref="B99:C99"/>
    <mergeCell ref="D99:E99"/>
    <mergeCell ref="F99:G99"/>
    <mergeCell ref="H99:I99"/>
    <mergeCell ref="J99:K99"/>
    <mergeCell ref="L99:M99"/>
    <mergeCell ref="N99:O99"/>
    <mergeCell ref="P96:Q96"/>
    <mergeCell ref="R96:S96"/>
    <mergeCell ref="B97:B98"/>
    <mergeCell ref="C97:D98"/>
    <mergeCell ref="E97:F98"/>
    <mergeCell ref="G97:H98"/>
    <mergeCell ref="I97:J98"/>
    <mergeCell ref="K97:T97"/>
    <mergeCell ref="K98:L98"/>
    <mergeCell ref="M98:N98"/>
    <mergeCell ref="R100:S100"/>
    <mergeCell ref="B101:C101"/>
    <mergeCell ref="D101:E101"/>
    <mergeCell ref="F101:G101"/>
    <mergeCell ref="H101:I101"/>
    <mergeCell ref="J101:K101"/>
    <mergeCell ref="L101:M101"/>
    <mergeCell ref="N101:O101"/>
    <mergeCell ref="P101:Q101"/>
    <mergeCell ref="R101:S101"/>
    <mergeCell ref="P99:Q99"/>
    <mergeCell ref="R99:S99"/>
    <mergeCell ref="B100:C100"/>
    <mergeCell ref="D100:E100"/>
    <mergeCell ref="F100:G100"/>
    <mergeCell ref="H100:I100"/>
    <mergeCell ref="J100:K100"/>
    <mergeCell ref="L100:M100"/>
    <mergeCell ref="N100:O100"/>
    <mergeCell ref="P100:Q100"/>
    <mergeCell ref="P103:Q103"/>
    <mergeCell ref="R103:S103"/>
    <mergeCell ref="B104:C104"/>
    <mergeCell ref="D104:E104"/>
    <mergeCell ref="F104:G104"/>
    <mergeCell ref="H104:I104"/>
    <mergeCell ref="J104:K104"/>
    <mergeCell ref="L104:M104"/>
    <mergeCell ref="N104:O104"/>
    <mergeCell ref="P104:Q104"/>
    <mergeCell ref="N102:O102"/>
    <mergeCell ref="P102:Q102"/>
    <mergeCell ref="R102:S102"/>
    <mergeCell ref="B103:C103"/>
    <mergeCell ref="D103:E103"/>
    <mergeCell ref="F103:G103"/>
    <mergeCell ref="H103:I103"/>
    <mergeCell ref="J103:K103"/>
    <mergeCell ref="L103:M103"/>
    <mergeCell ref="N103:O103"/>
    <mergeCell ref="B102:C102"/>
    <mergeCell ref="D102:E102"/>
    <mergeCell ref="F102:G102"/>
    <mergeCell ref="H102:I102"/>
    <mergeCell ref="J102:K102"/>
    <mergeCell ref="L102:M102"/>
    <mergeCell ref="N106:O106"/>
    <mergeCell ref="P106:Q106"/>
    <mergeCell ref="R106:S106"/>
    <mergeCell ref="B107:C107"/>
    <mergeCell ref="D107:E107"/>
    <mergeCell ref="F107:G107"/>
    <mergeCell ref="H107:I107"/>
    <mergeCell ref="J107:K107"/>
    <mergeCell ref="L107:M107"/>
    <mergeCell ref="N107:O107"/>
    <mergeCell ref="B106:C106"/>
    <mergeCell ref="D106:E106"/>
    <mergeCell ref="F106:G106"/>
    <mergeCell ref="H106:I106"/>
    <mergeCell ref="J106:K106"/>
    <mergeCell ref="L106:M106"/>
    <mergeCell ref="R104:S104"/>
    <mergeCell ref="B105:C105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R108:S108"/>
    <mergeCell ref="B109:C109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P107:Q107"/>
    <mergeCell ref="R107:S107"/>
    <mergeCell ref="B108:C108"/>
    <mergeCell ref="D108:E108"/>
    <mergeCell ref="F108:G108"/>
    <mergeCell ref="H108:I108"/>
    <mergeCell ref="J108:K108"/>
    <mergeCell ref="L108:M108"/>
    <mergeCell ref="N108:O108"/>
    <mergeCell ref="P108:Q108"/>
    <mergeCell ref="P111:Q111"/>
    <mergeCell ref="R111:S111"/>
    <mergeCell ref="B112:C112"/>
    <mergeCell ref="D112:E112"/>
    <mergeCell ref="F112:G112"/>
    <mergeCell ref="H112:I112"/>
    <mergeCell ref="J112:K112"/>
    <mergeCell ref="L112:M112"/>
    <mergeCell ref="N112:O112"/>
    <mergeCell ref="P112:Q112"/>
    <mergeCell ref="N110:O110"/>
    <mergeCell ref="P110:Q110"/>
    <mergeCell ref="R110:S110"/>
    <mergeCell ref="B111:C111"/>
    <mergeCell ref="D111:E111"/>
    <mergeCell ref="F111:G111"/>
    <mergeCell ref="H111:I111"/>
    <mergeCell ref="J111:K111"/>
    <mergeCell ref="L111:M111"/>
    <mergeCell ref="N111:O111"/>
    <mergeCell ref="B110:C110"/>
    <mergeCell ref="D110:E110"/>
    <mergeCell ref="F110:G110"/>
    <mergeCell ref="H110:I110"/>
    <mergeCell ref="J110:K110"/>
    <mergeCell ref="L110:M110"/>
    <mergeCell ref="N114:O114"/>
    <mergeCell ref="P114:Q114"/>
    <mergeCell ref="R114:S114"/>
    <mergeCell ref="B115:C115"/>
    <mergeCell ref="D115:E115"/>
    <mergeCell ref="F115:G115"/>
    <mergeCell ref="H115:I115"/>
    <mergeCell ref="J115:K115"/>
    <mergeCell ref="L115:M115"/>
    <mergeCell ref="N115:O115"/>
    <mergeCell ref="B114:C114"/>
    <mergeCell ref="D114:E114"/>
    <mergeCell ref="F114:G114"/>
    <mergeCell ref="H114:I114"/>
    <mergeCell ref="J114:K114"/>
    <mergeCell ref="L114:M114"/>
    <mergeCell ref="R112:S112"/>
    <mergeCell ref="B113:C113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R116:S116"/>
    <mergeCell ref="B117:C117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P115:Q115"/>
    <mergeCell ref="R115:S115"/>
    <mergeCell ref="B116:C116"/>
    <mergeCell ref="D116:E116"/>
    <mergeCell ref="F116:G116"/>
    <mergeCell ref="H116:I116"/>
    <mergeCell ref="J116:K116"/>
    <mergeCell ref="L116:M116"/>
    <mergeCell ref="N116:O116"/>
    <mergeCell ref="P116:Q116"/>
    <mergeCell ref="P119:Q119"/>
    <mergeCell ref="R119:S119"/>
    <mergeCell ref="B120:C120"/>
    <mergeCell ref="D120:E120"/>
    <mergeCell ref="F120:G120"/>
    <mergeCell ref="H120:I120"/>
    <mergeCell ref="J120:K120"/>
    <mergeCell ref="L120:M120"/>
    <mergeCell ref="N120:O120"/>
    <mergeCell ref="P120:Q120"/>
    <mergeCell ref="N118:O118"/>
    <mergeCell ref="P118:Q118"/>
    <mergeCell ref="R118:S118"/>
    <mergeCell ref="B119:C119"/>
    <mergeCell ref="D119:E119"/>
    <mergeCell ref="F119:G119"/>
    <mergeCell ref="H119:I119"/>
    <mergeCell ref="J119:K119"/>
    <mergeCell ref="L119:M119"/>
    <mergeCell ref="N119:O119"/>
    <mergeCell ref="B118:C118"/>
    <mergeCell ref="D118:E118"/>
    <mergeCell ref="F118:G118"/>
    <mergeCell ref="H118:I118"/>
    <mergeCell ref="J118:K118"/>
    <mergeCell ref="L118:M118"/>
    <mergeCell ref="N122:O122"/>
    <mergeCell ref="P122:Q122"/>
    <mergeCell ref="R122:S122"/>
    <mergeCell ref="B123:C123"/>
    <mergeCell ref="D123:E123"/>
    <mergeCell ref="F123:G123"/>
    <mergeCell ref="H123:I123"/>
    <mergeCell ref="J123:K123"/>
    <mergeCell ref="L123:M123"/>
    <mergeCell ref="N123:O123"/>
    <mergeCell ref="B122:C122"/>
    <mergeCell ref="D122:E122"/>
    <mergeCell ref="F122:G122"/>
    <mergeCell ref="H122:I122"/>
    <mergeCell ref="J122:K122"/>
    <mergeCell ref="L122:M122"/>
    <mergeCell ref="R120:S120"/>
    <mergeCell ref="B121:C121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R124:S124"/>
    <mergeCell ref="B125:C125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P123:Q123"/>
    <mergeCell ref="R123:S123"/>
    <mergeCell ref="B124:C124"/>
    <mergeCell ref="D124:E124"/>
    <mergeCell ref="F124:G124"/>
    <mergeCell ref="H124:I124"/>
    <mergeCell ref="J124:K124"/>
    <mergeCell ref="L124:M124"/>
    <mergeCell ref="N124:O124"/>
    <mergeCell ref="P124:Q124"/>
    <mergeCell ref="P127:Q127"/>
    <mergeCell ref="R127:S127"/>
    <mergeCell ref="B128:C128"/>
    <mergeCell ref="D128:E128"/>
    <mergeCell ref="F128:G128"/>
    <mergeCell ref="H128:I128"/>
    <mergeCell ref="J128:K128"/>
    <mergeCell ref="L128:M128"/>
    <mergeCell ref="N128:O128"/>
    <mergeCell ref="P128:Q128"/>
    <mergeCell ref="N126:O126"/>
    <mergeCell ref="P126:Q126"/>
    <mergeCell ref="R126:S126"/>
    <mergeCell ref="B127:C127"/>
    <mergeCell ref="D127:E127"/>
    <mergeCell ref="F127:G127"/>
    <mergeCell ref="H127:I127"/>
    <mergeCell ref="J127:K127"/>
    <mergeCell ref="L127:M127"/>
    <mergeCell ref="N127:O127"/>
    <mergeCell ref="B126:C126"/>
    <mergeCell ref="D126:E126"/>
    <mergeCell ref="F126:G126"/>
    <mergeCell ref="H126:I126"/>
    <mergeCell ref="J126:K126"/>
    <mergeCell ref="L126:M126"/>
    <mergeCell ref="N130:O130"/>
    <mergeCell ref="P130:Q130"/>
    <mergeCell ref="R130:S130"/>
    <mergeCell ref="B131:C131"/>
    <mergeCell ref="D131:E131"/>
    <mergeCell ref="F131:G131"/>
    <mergeCell ref="H131:I131"/>
    <mergeCell ref="J131:K131"/>
    <mergeCell ref="L131:M131"/>
    <mergeCell ref="N131:O131"/>
    <mergeCell ref="B130:C130"/>
    <mergeCell ref="D130:E130"/>
    <mergeCell ref="F130:G130"/>
    <mergeCell ref="H130:I130"/>
    <mergeCell ref="J130:K130"/>
    <mergeCell ref="L130:M130"/>
    <mergeCell ref="R128:S128"/>
    <mergeCell ref="B129:C129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R132:S132"/>
    <mergeCell ref="B133:C133"/>
    <mergeCell ref="D133:E133"/>
    <mergeCell ref="F133:G133"/>
    <mergeCell ref="H133:I133"/>
    <mergeCell ref="J133:K133"/>
    <mergeCell ref="L133:M133"/>
    <mergeCell ref="N133:O133"/>
    <mergeCell ref="P133:Q133"/>
    <mergeCell ref="R133:S133"/>
    <mergeCell ref="P131:Q131"/>
    <mergeCell ref="R131:S131"/>
    <mergeCell ref="B132:C132"/>
    <mergeCell ref="D132:E132"/>
    <mergeCell ref="F132:G132"/>
    <mergeCell ref="H132:I132"/>
    <mergeCell ref="J132:K132"/>
    <mergeCell ref="L132:M132"/>
    <mergeCell ref="N132:O132"/>
    <mergeCell ref="P132:Q132"/>
    <mergeCell ref="P135:Q135"/>
    <mergeCell ref="R135:S135"/>
    <mergeCell ref="B136:C136"/>
    <mergeCell ref="D136:E136"/>
    <mergeCell ref="F136:G136"/>
    <mergeCell ref="H136:I136"/>
    <mergeCell ref="J136:K136"/>
    <mergeCell ref="L136:M136"/>
    <mergeCell ref="N136:O136"/>
    <mergeCell ref="P136:Q136"/>
    <mergeCell ref="N134:O134"/>
    <mergeCell ref="P134:Q134"/>
    <mergeCell ref="R134:S134"/>
    <mergeCell ref="B135:C135"/>
    <mergeCell ref="D135:E135"/>
    <mergeCell ref="F135:G135"/>
    <mergeCell ref="H135:I135"/>
    <mergeCell ref="J135:K135"/>
    <mergeCell ref="L135:M135"/>
    <mergeCell ref="N135:O135"/>
    <mergeCell ref="B134:C134"/>
    <mergeCell ref="D134:E134"/>
    <mergeCell ref="F134:G134"/>
    <mergeCell ref="H134:I134"/>
    <mergeCell ref="J134:K134"/>
    <mergeCell ref="L134:M134"/>
    <mergeCell ref="N138:O138"/>
    <mergeCell ref="P138:Q138"/>
    <mergeCell ref="R138:S138"/>
    <mergeCell ref="B139:C139"/>
    <mergeCell ref="D139:E139"/>
    <mergeCell ref="F139:G139"/>
    <mergeCell ref="H139:I139"/>
    <mergeCell ref="J139:K139"/>
    <mergeCell ref="L139:M139"/>
    <mergeCell ref="N139:O139"/>
    <mergeCell ref="B138:C138"/>
    <mergeCell ref="D138:E138"/>
    <mergeCell ref="F138:G138"/>
    <mergeCell ref="H138:I138"/>
    <mergeCell ref="J138:K138"/>
    <mergeCell ref="L138:M138"/>
    <mergeCell ref="R136:S136"/>
    <mergeCell ref="B137:C137"/>
    <mergeCell ref="D137:E137"/>
    <mergeCell ref="F137:G137"/>
    <mergeCell ref="H137:I137"/>
    <mergeCell ref="J137:K137"/>
    <mergeCell ref="L137:M137"/>
    <mergeCell ref="N137:O137"/>
    <mergeCell ref="P137:Q137"/>
    <mergeCell ref="R137:S137"/>
    <mergeCell ref="R140:S140"/>
    <mergeCell ref="B141:C141"/>
    <mergeCell ref="D141:E141"/>
    <mergeCell ref="F141:G141"/>
    <mergeCell ref="H141:I141"/>
    <mergeCell ref="J141:K141"/>
    <mergeCell ref="L141:M141"/>
    <mergeCell ref="N141:O141"/>
    <mergeCell ref="P141:Q141"/>
    <mergeCell ref="R141:S141"/>
    <mergeCell ref="P139:Q139"/>
    <mergeCell ref="R139:S139"/>
    <mergeCell ref="B140:C140"/>
    <mergeCell ref="D140:E140"/>
    <mergeCell ref="F140:G140"/>
    <mergeCell ref="H140:I140"/>
    <mergeCell ref="J140:K140"/>
    <mergeCell ref="L140:M140"/>
    <mergeCell ref="N140:O140"/>
    <mergeCell ref="P140:Q140"/>
    <mergeCell ref="P143:Q143"/>
    <mergeCell ref="R143:S143"/>
    <mergeCell ref="B144:C144"/>
    <mergeCell ref="D144:E144"/>
    <mergeCell ref="F144:G144"/>
    <mergeCell ref="H144:I144"/>
    <mergeCell ref="J144:K144"/>
    <mergeCell ref="L144:M144"/>
    <mergeCell ref="N144:O144"/>
    <mergeCell ref="P144:Q144"/>
    <mergeCell ref="N142:O142"/>
    <mergeCell ref="P142:Q142"/>
    <mergeCell ref="R142:S142"/>
    <mergeCell ref="B143:C143"/>
    <mergeCell ref="D143:E143"/>
    <mergeCell ref="F143:G143"/>
    <mergeCell ref="H143:I143"/>
    <mergeCell ref="J143:K143"/>
    <mergeCell ref="L143:M143"/>
    <mergeCell ref="N143:O143"/>
    <mergeCell ref="B142:C142"/>
    <mergeCell ref="D142:E142"/>
    <mergeCell ref="F142:G142"/>
    <mergeCell ref="H142:I142"/>
    <mergeCell ref="J142:K142"/>
    <mergeCell ref="L142:M142"/>
    <mergeCell ref="Q146:R146"/>
    <mergeCell ref="S146:T146"/>
    <mergeCell ref="B147:C147"/>
    <mergeCell ref="D147:E147"/>
    <mergeCell ref="F147:G147"/>
    <mergeCell ref="H147:I147"/>
    <mergeCell ref="J147:K147"/>
    <mergeCell ref="L147:M147"/>
    <mergeCell ref="N147:O147"/>
    <mergeCell ref="P147:Q147"/>
    <mergeCell ref="R144:S144"/>
    <mergeCell ref="B145:B146"/>
    <mergeCell ref="C145:D146"/>
    <mergeCell ref="E145:F146"/>
    <mergeCell ref="G145:H146"/>
    <mergeCell ref="I145:J146"/>
    <mergeCell ref="K145:T145"/>
    <mergeCell ref="K146:L146"/>
    <mergeCell ref="M146:N146"/>
    <mergeCell ref="O146:P146"/>
    <mergeCell ref="N149:O149"/>
    <mergeCell ref="P149:Q149"/>
    <mergeCell ref="R149:S149"/>
    <mergeCell ref="B150:C150"/>
    <mergeCell ref="D150:E150"/>
    <mergeCell ref="F150:G150"/>
    <mergeCell ref="H150:I150"/>
    <mergeCell ref="J150:K150"/>
    <mergeCell ref="L150:M150"/>
    <mergeCell ref="N150:O150"/>
    <mergeCell ref="B149:C149"/>
    <mergeCell ref="D149:E149"/>
    <mergeCell ref="F149:G149"/>
    <mergeCell ref="H149:I149"/>
    <mergeCell ref="J149:K149"/>
    <mergeCell ref="L149:M149"/>
    <mergeCell ref="R147:S147"/>
    <mergeCell ref="B148:C148"/>
    <mergeCell ref="D148:E148"/>
    <mergeCell ref="F148:G148"/>
    <mergeCell ref="H148:I148"/>
    <mergeCell ref="J148:K148"/>
    <mergeCell ref="L148:M148"/>
    <mergeCell ref="N148:O148"/>
    <mergeCell ref="P148:Q148"/>
    <mergeCell ref="R148:S148"/>
    <mergeCell ref="R151:S151"/>
    <mergeCell ref="B152:C152"/>
    <mergeCell ref="D152:E152"/>
    <mergeCell ref="F152:G152"/>
    <mergeCell ref="H152:I152"/>
    <mergeCell ref="J152:K152"/>
    <mergeCell ref="L152:M152"/>
    <mergeCell ref="N152:O152"/>
    <mergeCell ref="P152:Q152"/>
    <mergeCell ref="R152:S152"/>
    <mergeCell ref="P150:Q150"/>
    <mergeCell ref="R150:S150"/>
    <mergeCell ref="B151:C151"/>
    <mergeCell ref="D151:E151"/>
    <mergeCell ref="F151:G151"/>
    <mergeCell ref="H151:I151"/>
    <mergeCell ref="J151:K151"/>
    <mergeCell ref="L151:M151"/>
    <mergeCell ref="N151:O151"/>
    <mergeCell ref="P151:Q151"/>
    <mergeCell ref="P154:Q154"/>
    <mergeCell ref="R154:S154"/>
    <mergeCell ref="B155:C155"/>
    <mergeCell ref="D155:E155"/>
    <mergeCell ref="F155:G155"/>
    <mergeCell ref="H155:I155"/>
    <mergeCell ref="J155:K155"/>
    <mergeCell ref="L155:M155"/>
    <mergeCell ref="N155:O155"/>
    <mergeCell ref="P155:Q155"/>
    <mergeCell ref="N153:O153"/>
    <mergeCell ref="P153:Q153"/>
    <mergeCell ref="R153:S153"/>
    <mergeCell ref="B154:C154"/>
    <mergeCell ref="D154:E154"/>
    <mergeCell ref="F154:G154"/>
    <mergeCell ref="H154:I154"/>
    <mergeCell ref="J154:K154"/>
    <mergeCell ref="L154:M154"/>
    <mergeCell ref="N154:O154"/>
    <mergeCell ref="B153:C153"/>
    <mergeCell ref="D153:E153"/>
    <mergeCell ref="F153:G153"/>
    <mergeCell ref="H153:I153"/>
    <mergeCell ref="J153:K153"/>
    <mergeCell ref="L153:M153"/>
    <mergeCell ref="N157:O157"/>
    <mergeCell ref="P157:Q157"/>
    <mergeCell ref="R157:S157"/>
    <mergeCell ref="B158:C158"/>
    <mergeCell ref="D158:E158"/>
    <mergeCell ref="F158:G158"/>
    <mergeCell ref="H158:I158"/>
    <mergeCell ref="J158:K158"/>
    <mergeCell ref="L158:M158"/>
    <mergeCell ref="N158:O158"/>
    <mergeCell ref="B157:C157"/>
    <mergeCell ref="D157:E157"/>
    <mergeCell ref="F157:G157"/>
    <mergeCell ref="H157:I157"/>
    <mergeCell ref="J157:K157"/>
    <mergeCell ref="L157:M157"/>
    <mergeCell ref="R155:S155"/>
    <mergeCell ref="B156:C156"/>
    <mergeCell ref="D156:E156"/>
    <mergeCell ref="F156:G156"/>
    <mergeCell ref="H156:I156"/>
    <mergeCell ref="J156:K156"/>
    <mergeCell ref="L156:M156"/>
    <mergeCell ref="N156:O156"/>
    <mergeCell ref="P156:Q156"/>
    <mergeCell ref="R156:S156"/>
    <mergeCell ref="R159:S159"/>
    <mergeCell ref="B160:C160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P158:Q158"/>
    <mergeCell ref="R158:S158"/>
    <mergeCell ref="B159:C159"/>
    <mergeCell ref="D159:E159"/>
    <mergeCell ref="F159:G159"/>
    <mergeCell ref="H159:I159"/>
    <mergeCell ref="J159:K159"/>
    <mergeCell ref="L159:M159"/>
    <mergeCell ref="N159:O159"/>
    <mergeCell ref="P159:Q159"/>
    <mergeCell ref="P162:Q162"/>
    <mergeCell ref="R162:S162"/>
    <mergeCell ref="B163:C163"/>
    <mergeCell ref="D163:E163"/>
    <mergeCell ref="F163:G163"/>
    <mergeCell ref="H163:I163"/>
    <mergeCell ref="J163:K163"/>
    <mergeCell ref="L163:M163"/>
    <mergeCell ref="N163:O163"/>
    <mergeCell ref="P163:Q163"/>
    <mergeCell ref="N161:O161"/>
    <mergeCell ref="P161:Q161"/>
    <mergeCell ref="R161:S161"/>
    <mergeCell ref="B162:C162"/>
    <mergeCell ref="D162:E162"/>
    <mergeCell ref="F162:G162"/>
    <mergeCell ref="H162:I162"/>
    <mergeCell ref="J162:K162"/>
    <mergeCell ref="L162:M162"/>
    <mergeCell ref="N162:O162"/>
    <mergeCell ref="B161:C161"/>
    <mergeCell ref="D161:E161"/>
    <mergeCell ref="F161:G161"/>
    <mergeCell ref="H161:I161"/>
    <mergeCell ref="J161:K161"/>
    <mergeCell ref="L161:M161"/>
    <mergeCell ref="N165:O165"/>
    <mergeCell ref="P165:Q165"/>
    <mergeCell ref="R165:S165"/>
    <mergeCell ref="B166:C166"/>
    <mergeCell ref="D166:E166"/>
    <mergeCell ref="F166:G166"/>
    <mergeCell ref="H166:I166"/>
    <mergeCell ref="J166:K166"/>
    <mergeCell ref="L166:M166"/>
    <mergeCell ref="N166:O166"/>
    <mergeCell ref="B165:C165"/>
    <mergeCell ref="D165:E165"/>
    <mergeCell ref="F165:G165"/>
    <mergeCell ref="H165:I165"/>
    <mergeCell ref="J165:K165"/>
    <mergeCell ref="L165:M165"/>
    <mergeCell ref="R163:S163"/>
    <mergeCell ref="B164:C164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R167:S167"/>
    <mergeCell ref="B168:C168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P166:Q166"/>
    <mergeCell ref="R166:S166"/>
    <mergeCell ref="B167:C167"/>
    <mergeCell ref="D167:E167"/>
    <mergeCell ref="F167:G167"/>
    <mergeCell ref="H167:I167"/>
    <mergeCell ref="J167:K167"/>
    <mergeCell ref="L167:M167"/>
    <mergeCell ref="N167:O167"/>
    <mergeCell ref="P167:Q167"/>
    <mergeCell ref="P170:Q170"/>
    <mergeCell ref="R170:S170"/>
    <mergeCell ref="B171:C171"/>
    <mergeCell ref="D171:E171"/>
    <mergeCell ref="F171:G171"/>
    <mergeCell ref="H171:I171"/>
    <mergeCell ref="J171:K171"/>
    <mergeCell ref="L171:M171"/>
    <mergeCell ref="N171:O171"/>
    <mergeCell ref="P171:Q171"/>
    <mergeCell ref="N169:O169"/>
    <mergeCell ref="P169:Q169"/>
    <mergeCell ref="R169:S169"/>
    <mergeCell ref="B170:C170"/>
    <mergeCell ref="D170:E170"/>
    <mergeCell ref="F170:G170"/>
    <mergeCell ref="H170:I170"/>
    <mergeCell ref="J170:K170"/>
    <mergeCell ref="L170:M170"/>
    <mergeCell ref="N170:O170"/>
    <mergeCell ref="B169:C169"/>
    <mergeCell ref="D169:E169"/>
    <mergeCell ref="F169:G169"/>
    <mergeCell ref="H169:I169"/>
    <mergeCell ref="J169:K169"/>
    <mergeCell ref="L169:M169"/>
    <mergeCell ref="N173:O173"/>
    <mergeCell ref="P173:Q173"/>
    <mergeCell ref="R173:S173"/>
    <mergeCell ref="B174:C174"/>
    <mergeCell ref="D174:E174"/>
    <mergeCell ref="F174:G174"/>
    <mergeCell ref="H174:I174"/>
    <mergeCell ref="J174:K174"/>
    <mergeCell ref="L174:M174"/>
    <mergeCell ref="N174:O174"/>
    <mergeCell ref="B173:C173"/>
    <mergeCell ref="D173:E173"/>
    <mergeCell ref="F173:G173"/>
    <mergeCell ref="H173:I173"/>
    <mergeCell ref="J173:K173"/>
    <mergeCell ref="L173:M173"/>
    <mergeCell ref="R171:S171"/>
    <mergeCell ref="B172:C172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R175:S175"/>
    <mergeCell ref="B176:C176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P174:Q174"/>
    <mergeCell ref="R174:S174"/>
    <mergeCell ref="B175:C175"/>
    <mergeCell ref="D175:E175"/>
    <mergeCell ref="F175:G175"/>
    <mergeCell ref="H175:I175"/>
    <mergeCell ref="J175:K175"/>
    <mergeCell ref="L175:M175"/>
    <mergeCell ref="N175:O175"/>
    <mergeCell ref="P175:Q175"/>
    <mergeCell ref="P178:Q178"/>
    <mergeCell ref="R178:S178"/>
    <mergeCell ref="B179:C179"/>
    <mergeCell ref="D179:E179"/>
    <mergeCell ref="F179:G179"/>
    <mergeCell ref="H179:I179"/>
    <mergeCell ref="J179:K179"/>
    <mergeCell ref="L179:M179"/>
    <mergeCell ref="N179:O179"/>
    <mergeCell ref="P179:Q179"/>
    <mergeCell ref="N177:O177"/>
    <mergeCell ref="P177:Q177"/>
    <mergeCell ref="R177:S177"/>
    <mergeCell ref="B178:C178"/>
    <mergeCell ref="D178:E178"/>
    <mergeCell ref="F178:G178"/>
    <mergeCell ref="H178:I178"/>
    <mergeCell ref="J178:K178"/>
    <mergeCell ref="L178:M178"/>
    <mergeCell ref="N178:O178"/>
    <mergeCell ref="B177:C177"/>
    <mergeCell ref="D177:E177"/>
    <mergeCell ref="F177:G177"/>
    <mergeCell ref="H177:I177"/>
    <mergeCell ref="J177:K177"/>
    <mergeCell ref="L177:M177"/>
    <mergeCell ref="N181:O181"/>
    <mergeCell ref="P181:Q181"/>
    <mergeCell ref="R181:S181"/>
    <mergeCell ref="B182:C182"/>
    <mergeCell ref="D182:E182"/>
    <mergeCell ref="F182:G182"/>
    <mergeCell ref="H182:I182"/>
    <mergeCell ref="J182:K182"/>
    <mergeCell ref="L182:M182"/>
    <mergeCell ref="N182:O182"/>
    <mergeCell ref="B181:C181"/>
    <mergeCell ref="D181:E181"/>
    <mergeCell ref="F181:G181"/>
    <mergeCell ref="H181:I181"/>
    <mergeCell ref="J181:K181"/>
    <mergeCell ref="L181:M181"/>
    <mergeCell ref="R179:S179"/>
    <mergeCell ref="B180:C180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R183:S183"/>
    <mergeCell ref="B184:C184"/>
    <mergeCell ref="D184:E184"/>
    <mergeCell ref="F184:G184"/>
    <mergeCell ref="H184:I184"/>
    <mergeCell ref="J184:K184"/>
    <mergeCell ref="L184:M184"/>
    <mergeCell ref="N184:O184"/>
    <mergeCell ref="P184:Q184"/>
    <mergeCell ref="R184:S184"/>
    <mergeCell ref="P182:Q182"/>
    <mergeCell ref="R182:S182"/>
    <mergeCell ref="B183:C183"/>
    <mergeCell ref="D183:E183"/>
    <mergeCell ref="F183:G183"/>
    <mergeCell ref="H183:I183"/>
    <mergeCell ref="J183:K183"/>
    <mergeCell ref="L183:M183"/>
    <mergeCell ref="N183:O183"/>
    <mergeCell ref="P183:Q183"/>
    <mergeCell ref="P186:Q186"/>
    <mergeCell ref="R186:S186"/>
    <mergeCell ref="B187:C187"/>
    <mergeCell ref="D187:E187"/>
    <mergeCell ref="F187:G187"/>
    <mergeCell ref="H187:I187"/>
    <mergeCell ref="J187:K187"/>
    <mergeCell ref="L187:M187"/>
    <mergeCell ref="N187:O187"/>
    <mergeCell ref="P187:Q187"/>
    <mergeCell ref="N185:O185"/>
    <mergeCell ref="P185:Q185"/>
    <mergeCell ref="R185:S185"/>
    <mergeCell ref="B186:C186"/>
    <mergeCell ref="D186:E186"/>
    <mergeCell ref="F186:G186"/>
    <mergeCell ref="H186:I186"/>
    <mergeCell ref="J186:K186"/>
    <mergeCell ref="L186:M186"/>
    <mergeCell ref="N186:O186"/>
    <mergeCell ref="B185:C185"/>
    <mergeCell ref="D185:E185"/>
    <mergeCell ref="F185:G185"/>
    <mergeCell ref="H185:I185"/>
    <mergeCell ref="J185:K185"/>
    <mergeCell ref="L185:M185"/>
    <mergeCell ref="N189:O189"/>
    <mergeCell ref="P189:Q189"/>
    <mergeCell ref="R189:S189"/>
    <mergeCell ref="B190:C190"/>
    <mergeCell ref="D190:E190"/>
    <mergeCell ref="F190:G190"/>
    <mergeCell ref="H190:I190"/>
    <mergeCell ref="J190:K190"/>
    <mergeCell ref="L190:M190"/>
    <mergeCell ref="N190:O190"/>
    <mergeCell ref="B189:C189"/>
    <mergeCell ref="D189:E189"/>
    <mergeCell ref="F189:G189"/>
    <mergeCell ref="H189:I189"/>
    <mergeCell ref="J189:K189"/>
    <mergeCell ref="L189:M189"/>
    <mergeCell ref="R187:S187"/>
    <mergeCell ref="B188:C188"/>
    <mergeCell ref="D188:E188"/>
    <mergeCell ref="F188:G188"/>
    <mergeCell ref="H188:I188"/>
    <mergeCell ref="J188:K188"/>
    <mergeCell ref="L188:M188"/>
    <mergeCell ref="N188:O188"/>
    <mergeCell ref="P188:Q188"/>
    <mergeCell ref="R188:S188"/>
    <mergeCell ref="R191:S191"/>
    <mergeCell ref="B192:C192"/>
    <mergeCell ref="D192:E192"/>
    <mergeCell ref="F192:G192"/>
    <mergeCell ref="H192:I192"/>
    <mergeCell ref="J192:K192"/>
    <mergeCell ref="L192:M192"/>
    <mergeCell ref="N192:O192"/>
    <mergeCell ref="P192:Q192"/>
    <mergeCell ref="R192:S192"/>
    <mergeCell ref="P190:Q190"/>
    <mergeCell ref="R190:S190"/>
    <mergeCell ref="B191:C191"/>
    <mergeCell ref="D191:E191"/>
    <mergeCell ref="F191:G191"/>
    <mergeCell ref="H191:I191"/>
    <mergeCell ref="J191:K191"/>
    <mergeCell ref="L191:M191"/>
    <mergeCell ref="N191:O191"/>
    <mergeCell ref="P191:Q191"/>
    <mergeCell ref="S194:T194"/>
    <mergeCell ref="B195:C195"/>
    <mergeCell ref="D195:E195"/>
    <mergeCell ref="F195:G195"/>
    <mergeCell ref="H195:I195"/>
    <mergeCell ref="J195:K195"/>
    <mergeCell ref="L195:M195"/>
    <mergeCell ref="N195:O195"/>
    <mergeCell ref="P195:Q195"/>
    <mergeCell ref="R195:S195"/>
    <mergeCell ref="B193:B194"/>
    <mergeCell ref="C193:D194"/>
    <mergeCell ref="E193:F194"/>
    <mergeCell ref="G193:H194"/>
    <mergeCell ref="I193:J194"/>
    <mergeCell ref="K193:T193"/>
    <mergeCell ref="K194:L194"/>
    <mergeCell ref="M194:N194"/>
    <mergeCell ref="O194:P194"/>
    <mergeCell ref="Q194:R194"/>
    <mergeCell ref="P197:Q197"/>
    <mergeCell ref="R197:S197"/>
    <mergeCell ref="B198:C198"/>
    <mergeCell ref="D198:E198"/>
    <mergeCell ref="F198:G198"/>
    <mergeCell ref="H198:I198"/>
    <mergeCell ref="J198:K198"/>
    <mergeCell ref="L198:M198"/>
    <mergeCell ref="N198:O198"/>
    <mergeCell ref="P198:Q198"/>
    <mergeCell ref="N196:O196"/>
    <mergeCell ref="P196:Q196"/>
    <mergeCell ref="R196:S196"/>
    <mergeCell ref="B197:C197"/>
    <mergeCell ref="D197:E197"/>
    <mergeCell ref="F197:G197"/>
    <mergeCell ref="H197:I197"/>
    <mergeCell ref="J197:K197"/>
    <mergeCell ref="L197:M197"/>
    <mergeCell ref="N197:O197"/>
    <mergeCell ref="B196:C196"/>
    <mergeCell ref="D196:E196"/>
    <mergeCell ref="F196:G196"/>
    <mergeCell ref="H196:I196"/>
    <mergeCell ref="J196:K196"/>
    <mergeCell ref="L196:M196"/>
    <mergeCell ref="N200:O200"/>
    <mergeCell ref="P200:Q200"/>
    <mergeCell ref="R200:S200"/>
    <mergeCell ref="B201:C201"/>
    <mergeCell ref="D201:E201"/>
    <mergeCell ref="F201:G201"/>
    <mergeCell ref="H201:I201"/>
    <mergeCell ref="J201:K201"/>
    <mergeCell ref="L201:M201"/>
    <mergeCell ref="N201:O201"/>
    <mergeCell ref="B200:C200"/>
    <mergeCell ref="D200:E200"/>
    <mergeCell ref="F200:G200"/>
    <mergeCell ref="H200:I200"/>
    <mergeCell ref="J200:K200"/>
    <mergeCell ref="L200:M200"/>
    <mergeCell ref="R198:S198"/>
    <mergeCell ref="B199:C199"/>
    <mergeCell ref="D199:E199"/>
    <mergeCell ref="F199:G199"/>
    <mergeCell ref="H199:I199"/>
    <mergeCell ref="J199:K199"/>
    <mergeCell ref="L199:M199"/>
    <mergeCell ref="N199:O199"/>
    <mergeCell ref="P199:Q199"/>
    <mergeCell ref="R199:S199"/>
    <mergeCell ref="R202:S202"/>
    <mergeCell ref="B203:C203"/>
    <mergeCell ref="D203:E203"/>
    <mergeCell ref="F203:G203"/>
    <mergeCell ref="H203:I203"/>
    <mergeCell ref="J203:K203"/>
    <mergeCell ref="L203:M203"/>
    <mergeCell ref="N203:O203"/>
    <mergeCell ref="P203:Q203"/>
    <mergeCell ref="R203:S203"/>
    <mergeCell ref="P201:Q201"/>
    <mergeCell ref="R201:S201"/>
    <mergeCell ref="B202:C202"/>
    <mergeCell ref="D202:E202"/>
    <mergeCell ref="F202:G202"/>
    <mergeCell ref="H202:I202"/>
    <mergeCell ref="J202:K202"/>
    <mergeCell ref="L202:M202"/>
    <mergeCell ref="N202:O202"/>
    <mergeCell ref="P202:Q202"/>
    <mergeCell ref="P205:Q205"/>
    <mergeCell ref="R205:S205"/>
    <mergeCell ref="B206:C206"/>
    <mergeCell ref="D206:E206"/>
    <mergeCell ref="F206:G206"/>
    <mergeCell ref="H206:I206"/>
    <mergeCell ref="J206:K206"/>
    <mergeCell ref="L206:M206"/>
    <mergeCell ref="N206:O206"/>
    <mergeCell ref="P206:Q206"/>
    <mergeCell ref="N204:O204"/>
    <mergeCell ref="P204:Q204"/>
    <mergeCell ref="R204:S204"/>
    <mergeCell ref="B205:C205"/>
    <mergeCell ref="D205:E205"/>
    <mergeCell ref="F205:G205"/>
    <mergeCell ref="H205:I205"/>
    <mergeCell ref="J205:K205"/>
    <mergeCell ref="L205:M205"/>
    <mergeCell ref="N205:O205"/>
    <mergeCell ref="B204:C204"/>
    <mergeCell ref="D204:E204"/>
    <mergeCell ref="F204:G204"/>
    <mergeCell ref="H204:I204"/>
    <mergeCell ref="J204:K204"/>
    <mergeCell ref="L204:M204"/>
    <mergeCell ref="N208:O208"/>
    <mergeCell ref="P208:Q208"/>
    <mergeCell ref="R208:S208"/>
    <mergeCell ref="B209:C209"/>
    <mergeCell ref="D209:E209"/>
    <mergeCell ref="F209:G209"/>
    <mergeCell ref="H209:I209"/>
    <mergeCell ref="J209:K209"/>
    <mergeCell ref="L209:M209"/>
    <mergeCell ref="N209:O209"/>
    <mergeCell ref="B208:C208"/>
    <mergeCell ref="D208:E208"/>
    <mergeCell ref="F208:G208"/>
    <mergeCell ref="H208:I208"/>
    <mergeCell ref="J208:K208"/>
    <mergeCell ref="L208:M208"/>
    <mergeCell ref="R206:S206"/>
    <mergeCell ref="B207:C207"/>
    <mergeCell ref="D207:E207"/>
    <mergeCell ref="F207:G207"/>
    <mergeCell ref="H207:I207"/>
    <mergeCell ref="J207:K207"/>
    <mergeCell ref="L207:M207"/>
    <mergeCell ref="N207:O207"/>
    <mergeCell ref="P207:Q207"/>
    <mergeCell ref="R207:S207"/>
    <mergeCell ref="R210:S210"/>
    <mergeCell ref="B211:C211"/>
    <mergeCell ref="D211:E211"/>
    <mergeCell ref="F211:G211"/>
    <mergeCell ref="H211:I211"/>
    <mergeCell ref="J211:K211"/>
    <mergeCell ref="L211:M211"/>
    <mergeCell ref="N211:O211"/>
    <mergeCell ref="P211:Q211"/>
    <mergeCell ref="R211:S211"/>
    <mergeCell ref="P209:Q209"/>
    <mergeCell ref="R209:S209"/>
    <mergeCell ref="B210:C210"/>
    <mergeCell ref="D210:E210"/>
    <mergeCell ref="F210:G210"/>
    <mergeCell ref="H210:I210"/>
    <mergeCell ref="J210:K210"/>
    <mergeCell ref="L210:M210"/>
    <mergeCell ref="N210:O210"/>
    <mergeCell ref="P210:Q210"/>
    <mergeCell ref="P213:Q213"/>
    <mergeCell ref="R213:S213"/>
    <mergeCell ref="B214:C214"/>
    <mergeCell ref="D214:E214"/>
    <mergeCell ref="F214:G214"/>
    <mergeCell ref="H214:I214"/>
    <mergeCell ref="J214:K214"/>
    <mergeCell ref="L214:M214"/>
    <mergeCell ref="N214:O214"/>
    <mergeCell ref="P214:Q214"/>
    <mergeCell ref="N212:O212"/>
    <mergeCell ref="P212:Q212"/>
    <mergeCell ref="R212:S212"/>
    <mergeCell ref="B213:C213"/>
    <mergeCell ref="D213:E213"/>
    <mergeCell ref="F213:G213"/>
    <mergeCell ref="H213:I213"/>
    <mergeCell ref="J213:K213"/>
    <mergeCell ref="L213:M213"/>
    <mergeCell ref="N213:O213"/>
    <mergeCell ref="B212:C212"/>
    <mergeCell ref="D212:E212"/>
    <mergeCell ref="F212:G212"/>
    <mergeCell ref="H212:I212"/>
    <mergeCell ref="J212:K212"/>
    <mergeCell ref="L212:M212"/>
    <mergeCell ref="N216:O216"/>
    <mergeCell ref="P216:Q216"/>
    <mergeCell ref="R216:S216"/>
    <mergeCell ref="B217:C217"/>
    <mergeCell ref="D217:E217"/>
    <mergeCell ref="F217:G217"/>
    <mergeCell ref="H217:I217"/>
    <mergeCell ref="J217:K217"/>
    <mergeCell ref="L217:M217"/>
    <mergeCell ref="N217:O217"/>
    <mergeCell ref="B216:C216"/>
    <mergeCell ref="D216:E216"/>
    <mergeCell ref="F216:G216"/>
    <mergeCell ref="H216:I216"/>
    <mergeCell ref="J216:K216"/>
    <mergeCell ref="L216:M216"/>
    <mergeCell ref="R214:S214"/>
    <mergeCell ref="B215:C215"/>
    <mergeCell ref="D215:E215"/>
    <mergeCell ref="F215:G215"/>
    <mergeCell ref="H215:I215"/>
    <mergeCell ref="J215:K215"/>
    <mergeCell ref="L215:M215"/>
    <mergeCell ref="N215:O215"/>
    <mergeCell ref="P215:Q215"/>
    <mergeCell ref="R215:S215"/>
    <mergeCell ref="R218:S218"/>
    <mergeCell ref="B219:C219"/>
    <mergeCell ref="D219:E219"/>
    <mergeCell ref="F219:G219"/>
    <mergeCell ref="H219:I219"/>
    <mergeCell ref="J219:K219"/>
    <mergeCell ref="L219:M219"/>
    <mergeCell ref="N219:O219"/>
    <mergeCell ref="P219:Q219"/>
    <mergeCell ref="R219:S219"/>
    <mergeCell ref="P217:Q217"/>
    <mergeCell ref="R217:S217"/>
    <mergeCell ref="B218:C218"/>
    <mergeCell ref="D218:E218"/>
    <mergeCell ref="F218:G218"/>
    <mergeCell ref="H218:I218"/>
    <mergeCell ref="J218:K218"/>
    <mergeCell ref="L218:M218"/>
    <mergeCell ref="N218:O218"/>
    <mergeCell ref="P218:Q218"/>
    <mergeCell ref="P221:Q221"/>
    <mergeCell ref="R221:S221"/>
    <mergeCell ref="B222:C222"/>
    <mergeCell ref="D222:E222"/>
    <mergeCell ref="F222:G222"/>
    <mergeCell ref="H222:I222"/>
    <mergeCell ref="J222:K222"/>
    <mergeCell ref="L222:M222"/>
    <mergeCell ref="N222:O222"/>
    <mergeCell ref="P222:Q222"/>
    <mergeCell ref="N220:O220"/>
    <mergeCell ref="P220:Q220"/>
    <mergeCell ref="R220:S220"/>
    <mergeCell ref="B221:C221"/>
    <mergeCell ref="D221:E221"/>
    <mergeCell ref="F221:G221"/>
    <mergeCell ref="H221:I221"/>
    <mergeCell ref="J221:K221"/>
    <mergeCell ref="L221:M221"/>
    <mergeCell ref="N221:O221"/>
    <mergeCell ref="B220:C220"/>
    <mergeCell ref="D220:E220"/>
    <mergeCell ref="F220:G220"/>
    <mergeCell ref="H220:I220"/>
    <mergeCell ref="J220:K220"/>
    <mergeCell ref="L220:M220"/>
    <mergeCell ref="N224:O224"/>
    <mergeCell ref="P224:Q224"/>
    <mergeCell ref="R224:S224"/>
    <mergeCell ref="B225:C225"/>
    <mergeCell ref="D225:E225"/>
    <mergeCell ref="F225:G225"/>
    <mergeCell ref="H225:I225"/>
    <mergeCell ref="J225:K225"/>
    <mergeCell ref="L225:M225"/>
    <mergeCell ref="N225:O225"/>
    <mergeCell ref="B224:C224"/>
    <mergeCell ref="D224:E224"/>
    <mergeCell ref="F224:G224"/>
    <mergeCell ref="H224:I224"/>
    <mergeCell ref="J224:K224"/>
    <mergeCell ref="L224:M224"/>
    <mergeCell ref="R222:S222"/>
    <mergeCell ref="B223:C223"/>
    <mergeCell ref="D223:E223"/>
    <mergeCell ref="F223:G223"/>
    <mergeCell ref="H223:I223"/>
    <mergeCell ref="J223:K223"/>
    <mergeCell ref="L223:M223"/>
    <mergeCell ref="N223:O223"/>
    <mergeCell ref="P223:Q223"/>
    <mergeCell ref="R223:S223"/>
    <mergeCell ref="R226:S226"/>
    <mergeCell ref="B227:C227"/>
    <mergeCell ref="D227:E227"/>
    <mergeCell ref="F227:G227"/>
    <mergeCell ref="H227:I227"/>
    <mergeCell ref="J227:K227"/>
    <mergeCell ref="L227:M227"/>
    <mergeCell ref="N227:O227"/>
    <mergeCell ref="P227:Q227"/>
    <mergeCell ref="R227:S227"/>
    <mergeCell ref="P225:Q225"/>
    <mergeCell ref="R225:S225"/>
    <mergeCell ref="B226:C226"/>
    <mergeCell ref="D226:E226"/>
    <mergeCell ref="F226:G226"/>
    <mergeCell ref="H226:I226"/>
    <mergeCell ref="J226:K226"/>
    <mergeCell ref="L226:M226"/>
    <mergeCell ref="N226:O226"/>
    <mergeCell ref="P226:Q226"/>
    <mergeCell ref="P229:Q229"/>
    <mergeCell ref="R229:S229"/>
    <mergeCell ref="B230:C230"/>
    <mergeCell ref="D230:E230"/>
    <mergeCell ref="F230:G230"/>
    <mergeCell ref="H230:I230"/>
    <mergeCell ref="J230:K230"/>
    <mergeCell ref="L230:M230"/>
    <mergeCell ref="N230:O230"/>
    <mergeCell ref="P230:Q230"/>
    <mergeCell ref="N228:O228"/>
    <mergeCell ref="P228:Q228"/>
    <mergeCell ref="R228:S228"/>
    <mergeCell ref="B229:C229"/>
    <mergeCell ref="D229:E229"/>
    <mergeCell ref="F229:G229"/>
    <mergeCell ref="H229:I229"/>
    <mergeCell ref="J229:K229"/>
    <mergeCell ref="L229:M229"/>
    <mergeCell ref="N229:O229"/>
    <mergeCell ref="B228:C228"/>
    <mergeCell ref="D228:E228"/>
    <mergeCell ref="F228:G228"/>
    <mergeCell ref="H228:I228"/>
    <mergeCell ref="J228:K228"/>
    <mergeCell ref="L228:M228"/>
    <mergeCell ref="N232:O232"/>
    <mergeCell ref="P232:Q232"/>
    <mergeCell ref="R232:S232"/>
    <mergeCell ref="B233:C233"/>
    <mergeCell ref="D233:E233"/>
    <mergeCell ref="F233:G233"/>
    <mergeCell ref="H233:I233"/>
    <mergeCell ref="J233:K233"/>
    <mergeCell ref="L233:M233"/>
    <mergeCell ref="N233:O233"/>
    <mergeCell ref="B232:C232"/>
    <mergeCell ref="D232:E232"/>
    <mergeCell ref="F232:G232"/>
    <mergeCell ref="H232:I232"/>
    <mergeCell ref="J232:K232"/>
    <mergeCell ref="L232:M232"/>
    <mergeCell ref="R230:S230"/>
    <mergeCell ref="B231:C231"/>
    <mergeCell ref="D231:E231"/>
    <mergeCell ref="F231:G231"/>
    <mergeCell ref="H231:I231"/>
    <mergeCell ref="J231:K231"/>
    <mergeCell ref="L231:M231"/>
    <mergeCell ref="N231:O231"/>
    <mergeCell ref="P231:Q231"/>
    <mergeCell ref="R231:S231"/>
    <mergeCell ref="R234:S234"/>
    <mergeCell ref="B235:C235"/>
    <mergeCell ref="D235:E235"/>
    <mergeCell ref="F235:G235"/>
    <mergeCell ref="H235:I235"/>
    <mergeCell ref="J235:K235"/>
    <mergeCell ref="L235:M235"/>
    <mergeCell ref="N235:O235"/>
    <mergeCell ref="P235:Q235"/>
    <mergeCell ref="R235:S235"/>
    <mergeCell ref="P233:Q233"/>
    <mergeCell ref="R233:S233"/>
    <mergeCell ref="B234:C234"/>
    <mergeCell ref="D234:E234"/>
    <mergeCell ref="F234:G234"/>
    <mergeCell ref="H234:I234"/>
    <mergeCell ref="J234:K234"/>
    <mergeCell ref="L234:M234"/>
    <mergeCell ref="N234:O234"/>
    <mergeCell ref="P234:Q234"/>
    <mergeCell ref="S237:T237"/>
    <mergeCell ref="B238:C238"/>
    <mergeCell ref="D238:E238"/>
    <mergeCell ref="F238:G238"/>
    <mergeCell ref="H238:I238"/>
    <mergeCell ref="J238:K238"/>
    <mergeCell ref="L238:M238"/>
    <mergeCell ref="N238:O238"/>
    <mergeCell ref="P238:Q238"/>
    <mergeCell ref="R238:S238"/>
    <mergeCell ref="B236:B237"/>
    <mergeCell ref="C236:D237"/>
    <mergeCell ref="E236:F237"/>
    <mergeCell ref="G236:H237"/>
    <mergeCell ref="I236:J237"/>
    <mergeCell ref="K236:T236"/>
    <mergeCell ref="K237:L237"/>
    <mergeCell ref="M237:N237"/>
    <mergeCell ref="O237:P237"/>
    <mergeCell ref="Q237:R237"/>
    <mergeCell ref="P240:Q240"/>
    <mergeCell ref="R240:S240"/>
    <mergeCell ref="B241:C241"/>
    <mergeCell ref="D241:E241"/>
    <mergeCell ref="F241:G241"/>
    <mergeCell ref="H241:I241"/>
    <mergeCell ref="J241:K241"/>
    <mergeCell ref="L241:M241"/>
    <mergeCell ref="N241:O241"/>
    <mergeCell ref="P241:Q241"/>
    <mergeCell ref="N239:O239"/>
    <mergeCell ref="P239:Q239"/>
    <mergeCell ref="R239:S239"/>
    <mergeCell ref="B240:C240"/>
    <mergeCell ref="D240:E240"/>
    <mergeCell ref="F240:G240"/>
    <mergeCell ref="H240:I240"/>
    <mergeCell ref="J240:K240"/>
    <mergeCell ref="L240:M240"/>
    <mergeCell ref="N240:O240"/>
    <mergeCell ref="B239:C239"/>
    <mergeCell ref="D239:E239"/>
    <mergeCell ref="F239:G239"/>
    <mergeCell ref="H239:I239"/>
    <mergeCell ref="J239:K239"/>
    <mergeCell ref="L239:M239"/>
    <mergeCell ref="N243:O243"/>
    <mergeCell ref="P243:Q243"/>
    <mergeCell ref="R243:S243"/>
    <mergeCell ref="B244:C244"/>
    <mergeCell ref="D244:E244"/>
    <mergeCell ref="F244:G244"/>
    <mergeCell ref="H244:I244"/>
    <mergeCell ref="J244:K244"/>
    <mergeCell ref="L244:M244"/>
    <mergeCell ref="N244:O244"/>
    <mergeCell ref="B243:C243"/>
    <mergeCell ref="D243:E243"/>
    <mergeCell ref="F243:G243"/>
    <mergeCell ref="H243:I243"/>
    <mergeCell ref="J243:K243"/>
    <mergeCell ref="L243:M243"/>
    <mergeCell ref="R241:S241"/>
    <mergeCell ref="B242:C242"/>
    <mergeCell ref="D242:E242"/>
    <mergeCell ref="F242:G242"/>
    <mergeCell ref="H242:I242"/>
    <mergeCell ref="J242:K242"/>
    <mergeCell ref="L242:M242"/>
    <mergeCell ref="N242:O242"/>
    <mergeCell ref="P242:Q242"/>
    <mergeCell ref="R242:S242"/>
    <mergeCell ref="R245:S245"/>
    <mergeCell ref="B246:C246"/>
    <mergeCell ref="D246:E246"/>
    <mergeCell ref="F246:G246"/>
    <mergeCell ref="H246:I246"/>
    <mergeCell ref="J246:K246"/>
    <mergeCell ref="L246:M246"/>
    <mergeCell ref="N246:O246"/>
    <mergeCell ref="P246:Q246"/>
    <mergeCell ref="R246:S246"/>
    <mergeCell ref="P244:Q244"/>
    <mergeCell ref="R244:S244"/>
    <mergeCell ref="B245:C245"/>
    <mergeCell ref="D245:E245"/>
    <mergeCell ref="F245:G245"/>
    <mergeCell ref="H245:I245"/>
    <mergeCell ref="J245:K245"/>
    <mergeCell ref="L245:M245"/>
    <mergeCell ref="N245:O245"/>
    <mergeCell ref="P245:Q245"/>
    <mergeCell ref="P248:Q248"/>
    <mergeCell ref="R248:S248"/>
    <mergeCell ref="B249:C249"/>
    <mergeCell ref="D249:E249"/>
    <mergeCell ref="F249:G249"/>
    <mergeCell ref="H249:I249"/>
    <mergeCell ref="J249:K249"/>
    <mergeCell ref="L249:M249"/>
    <mergeCell ref="N249:O249"/>
    <mergeCell ref="P249:Q249"/>
    <mergeCell ref="N247:O247"/>
    <mergeCell ref="P247:Q247"/>
    <mergeCell ref="R247:S247"/>
    <mergeCell ref="B248:C248"/>
    <mergeCell ref="D248:E248"/>
    <mergeCell ref="F248:G248"/>
    <mergeCell ref="H248:I248"/>
    <mergeCell ref="J248:K248"/>
    <mergeCell ref="L248:M248"/>
    <mergeCell ref="N248:O248"/>
    <mergeCell ref="B247:C247"/>
    <mergeCell ref="D247:E247"/>
    <mergeCell ref="F247:G247"/>
    <mergeCell ref="H247:I247"/>
    <mergeCell ref="J247:K247"/>
    <mergeCell ref="L247:M247"/>
    <mergeCell ref="N251:O251"/>
    <mergeCell ref="P251:Q251"/>
    <mergeCell ref="R251:S251"/>
    <mergeCell ref="B252:C252"/>
    <mergeCell ref="D252:E252"/>
    <mergeCell ref="F252:G252"/>
    <mergeCell ref="H252:I252"/>
    <mergeCell ref="J252:K252"/>
    <mergeCell ref="L252:M252"/>
    <mergeCell ref="N252:O252"/>
    <mergeCell ref="B251:C251"/>
    <mergeCell ref="D251:E251"/>
    <mergeCell ref="F251:G251"/>
    <mergeCell ref="H251:I251"/>
    <mergeCell ref="J251:K251"/>
    <mergeCell ref="L251:M251"/>
    <mergeCell ref="R249:S249"/>
    <mergeCell ref="B250:C250"/>
    <mergeCell ref="D250:E250"/>
    <mergeCell ref="F250:G250"/>
    <mergeCell ref="H250:I250"/>
    <mergeCell ref="J250:K250"/>
    <mergeCell ref="L250:M250"/>
    <mergeCell ref="N250:O250"/>
    <mergeCell ref="P250:Q250"/>
    <mergeCell ref="R250:S250"/>
    <mergeCell ref="R253:S253"/>
    <mergeCell ref="B254:C254"/>
    <mergeCell ref="D254:E254"/>
    <mergeCell ref="F254:G254"/>
    <mergeCell ref="H254:I254"/>
    <mergeCell ref="J254:K254"/>
    <mergeCell ref="L254:M254"/>
    <mergeCell ref="N254:O254"/>
    <mergeCell ref="P254:Q254"/>
    <mergeCell ref="R254:S254"/>
    <mergeCell ref="P252:Q252"/>
    <mergeCell ref="R252:S252"/>
    <mergeCell ref="B253:C253"/>
    <mergeCell ref="D253:E253"/>
    <mergeCell ref="F253:G253"/>
    <mergeCell ref="H253:I253"/>
    <mergeCell ref="J253:K253"/>
    <mergeCell ref="L253:M253"/>
    <mergeCell ref="N253:O253"/>
    <mergeCell ref="P253:Q253"/>
    <mergeCell ref="P256:Q256"/>
    <mergeCell ref="R256:S256"/>
    <mergeCell ref="B257:C257"/>
    <mergeCell ref="D257:E257"/>
    <mergeCell ref="F257:G257"/>
    <mergeCell ref="H257:I257"/>
    <mergeCell ref="J257:K257"/>
    <mergeCell ref="L257:M257"/>
    <mergeCell ref="N257:O257"/>
    <mergeCell ref="P257:Q257"/>
    <mergeCell ref="N255:O255"/>
    <mergeCell ref="P255:Q255"/>
    <mergeCell ref="R255:S255"/>
    <mergeCell ref="B256:C256"/>
    <mergeCell ref="D256:E256"/>
    <mergeCell ref="F256:G256"/>
    <mergeCell ref="H256:I256"/>
    <mergeCell ref="J256:K256"/>
    <mergeCell ref="L256:M256"/>
    <mergeCell ref="N256:O256"/>
    <mergeCell ref="B255:C255"/>
    <mergeCell ref="D255:E255"/>
    <mergeCell ref="F255:G255"/>
    <mergeCell ref="H255:I255"/>
    <mergeCell ref="J255:K255"/>
    <mergeCell ref="L255:M255"/>
    <mergeCell ref="N259:O259"/>
    <mergeCell ref="P259:Q259"/>
    <mergeCell ref="R259:S259"/>
    <mergeCell ref="B260:C260"/>
    <mergeCell ref="D260:E260"/>
    <mergeCell ref="F260:G260"/>
    <mergeCell ref="H260:I260"/>
    <mergeCell ref="J260:K260"/>
    <mergeCell ref="L260:M260"/>
    <mergeCell ref="N260:O260"/>
    <mergeCell ref="B259:C259"/>
    <mergeCell ref="D259:E259"/>
    <mergeCell ref="F259:G259"/>
    <mergeCell ref="H259:I259"/>
    <mergeCell ref="J259:K259"/>
    <mergeCell ref="L259:M259"/>
    <mergeCell ref="R257:S257"/>
    <mergeCell ref="B258:C258"/>
    <mergeCell ref="D258:E258"/>
    <mergeCell ref="F258:G258"/>
    <mergeCell ref="H258:I258"/>
    <mergeCell ref="J258:K258"/>
    <mergeCell ref="L258:M258"/>
    <mergeCell ref="N258:O258"/>
    <mergeCell ref="P258:Q258"/>
    <mergeCell ref="R258:S258"/>
    <mergeCell ref="R261:S261"/>
    <mergeCell ref="B262:C262"/>
    <mergeCell ref="D262:E262"/>
    <mergeCell ref="F262:G262"/>
    <mergeCell ref="H262:I262"/>
    <mergeCell ref="J262:K262"/>
    <mergeCell ref="L262:M262"/>
    <mergeCell ref="N262:O262"/>
    <mergeCell ref="P262:Q262"/>
    <mergeCell ref="R262:S262"/>
    <mergeCell ref="P260:Q260"/>
    <mergeCell ref="R260:S260"/>
    <mergeCell ref="B261:C261"/>
    <mergeCell ref="D261:E261"/>
    <mergeCell ref="F261:G261"/>
    <mergeCell ref="H261:I261"/>
    <mergeCell ref="J261:K261"/>
    <mergeCell ref="L261:M261"/>
    <mergeCell ref="N261:O261"/>
    <mergeCell ref="P261:Q261"/>
    <mergeCell ref="P264:Q264"/>
    <mergeCell ref="R264:S264"/>
    <mergeCell ref="B265:C265"/>
    <mergeCell ref="D265:E265"/>
    <mergeCell ref="F265:G265"/>
    <mergeCell ref="H265:I265"/>
    <mergeCell ref="J265:K265"/>
    <mergeCell ref="L265:M265"/>
    <mergeCell ref="N265:O265"/>
    <mergeCell ref="P265:Q265"/>
    <mergeCell ref="N263:O263"/>
    <mergeCell ref="P263:Q263"/>
    <mergeCell ref="R263:S263"/>
    <mergeCell ref="B264:C264"/>
    <mergeCell ref="D264:E264"/>
    <mergeCell ref="F264:G264"/>
    <mergeCell ref="H264:I264"/>
    <mergeCell ref="J264:K264"/>
    <mergeCell ref="L264:M264"/>
    <mergeCell ref="N264:O264"/>
    <mergeCell ref="B263:C263"/>
    <mergeCell ref="D263:E263"/>
    <mergeCell ref="F263:G263"/>
    <mergeCell ref="H263:I263"/>
    <mergeCell ref="J263:K263"/>
    <mergeCell ref="L263:M263"/>
    <mergeCell ref="N267:O267"/>
    <mergeCell ref="P267:Q267"/>
    <mergeCell ref="R267:S267"/>
    <mergeCell ref="B268:C268"/>
    <mergeCell ref="D268:E268"/>
    <mergeCell ref="F268:G268"/>
    <mergeCell ref="H268:I268"/>
    <mergeCell ref="J268:K268"/>
    <mergeCell ref="L268:M268"/>
    <mergeCell ref="N268:O268"/>
    <mergeCell ref="B267:C267"/>
    <mergeCell ref="D267:E267"/>
    <mergeCell ref="F267:G267"/>
    <mergeCell ref="H267:I267"/>
    <mergeCell ref="J267:K267"/>
    <mergeCell ref="L267:M267"/>
    <mergeCell ref="R265:S265"/>
    <mergeCell ref="B266:C266"/>
    <mergeCell ref="D266:E266"/>
    <mergeCell ref="F266:G266"/>
    <mergeCell ref="H266:I266"/>
    <mergeCell ref="J266:K266"/>
    <mergeCell ref="L266:M266"/>
    <mergeCell ref="N266:O266"/>
    <mergeCell ref="P266:Q266"/>
    <mergeCell ref="R266:S266"/>
    <mergeCell ref="R269:S269"/>
    <mergeCell ref="B270:C270"/>
    <mergeCell ref="D270:E270"/>
    <mergeCell ref="F270:G270"/>
    <mergeCell ref="H270:I270"/>
    <mergeCell ref="J270:K270"/>
    <mergeCell ref="L270:M270"/>
    <mergeCell ref="N270:O270"/>
    <mergeCell ref="P270:Q270"/>
    <mergeCell ref="R270:S270"/>
    <mergeCell ref="P268:Q268"/>
    <mergeCell ref="R268:S268"/>
    <mergeCell ref="B269:C269"/>
    <mergeCell ref="D269:E269"/>
    <mergeCell ref="F269:G269"/>
    <mergeCell ref="H269:I269"/>
    <mergeCell ref="J269:K269"/>
    <mergeCell ref="L269:M269"/>
    <mergeCell ref="N269:O269"/>
    <mergeCell ref="P269:Q269"/>
    <mergeCell ref="P272:Q272"/>
    <mergeCell ref="R272:S272"/>
    <mergeCell ref="B273:C273"/>
    <mergeCell ref="D273:E273"/>
    <mergeCell ref="F273:G273"/>
    <mergeCell ref="H273:I273"/>
    <mergeCell ref="J273:K273"/>
    <mergeCell ref="L273:M273"/>
    <mergeCell ref="N273:O273"/>
    <mergeCell ref="P273:Q273"/>
    <mergeCell ref="N271:O271"/>
    <mergeCell ref="P271:Q271"/>
    <mergeCell ref="R271:S271"/>
    <mergeCell ref="B272:C272"/>
    <mergeCell ref="D272:E272"/>
    <mergeCell ref="F272:G272"/>
    <mergeCell ref="H272:I272"/>
    <mergeCell ref="J272:K272"/>
    <mergeCell ref="L272:M272"/>
    <mergeCell ref="N272:O272"/>
    <mergeCell ref="B271:C271"/>
    <mergeCell ref="D271:E271"/>
    <mergeCell ref="F271:G271"/>
    <mergeCell ref="H271:I271"/>
    <mergeCell ref="J271:K271"/>
    <mergeCell ref="L271:M271"/>
    <mergeCell ref="Q275:R275"/>
    <mergeCell ref="S275:T275"/>
    <mergeCell ref="B276:C276"/>
    <mergeCell ref="D276:E276"/>
    <mergeCell ref="F276:G276"/>
    <mergeCell ref="H276:I276"/>
    <mergeCell ref="J276:K276"/>
    <mergeCell ref="L276:M276"/>
    <mergeCell ref="N276:O276"/>
    <mergeCell ref="P276:Q276"/>
    <mergeCell ref="R273:S273"/>
    <mergeCell ref="B274:B275"/>
    <mergeCell ref="C274:D275"/>
    <mergeCell ref="E274:F275"/>
    <mergeCell ref="G274:H275"/>
    <mergeCell ref="I274:J275"/>
    <mergeCell ref="K274:T274"/>
    <mergeCell ref="K275:L275"/>
    <mergeCell ref="M275:N275"/>
    <mergeCell ref="O275:P275"/>
    <mergeCell ref="N278:O278"/>
    <mergeCell ref="P278:Q278"/>
    <mergeCell ref="R278:S278"/>
    <mergeCell ref="B279:C279"/>
    <mergeCell ref="D279:E279"/>
    <mergeCell ref="F279:G279"/>
    <mergeCell ref="H279:I279"/>
    <mergeCell ref="J279:K279"/>
    <mergeCell ref="L279:M279"/>
    <mergeCell ref="N279:O279"/>
    <mergeCell ref="B278:C278"/>
    <mergeCell ref="D278:E278"/>
    <mergeCell ref="F278:G278"/>
    <mergeCell ref="H278:I278"/>
    <mergeCell ref="J278:K278"/>
    <mergeCell ref="L278:M278"/>
    <mergeCell ref="R276:S276"/>
    <mergeCell ref="B277:C277"/>
    <mergeCell ref="D277:E277"/>
    <mergeCell ref="F277:G277"/>
    <mergeCell ref="H277:I277"/>
    <mergeCell ref="J277:K277"/>
    <mergeCell ref="L277:M277"/>
    <mergeCell ref="N277:O277"/>
    <mergeCell ref="P277:Q277"/>
    <mergeCell ref="R277:S277"/>
    <mergeCell ref="R280:S280"/>
    <mergeCell ref="B281:C281"/>
    <mergeCell ref="D281:E281"/>
    <mergeCell ref="F281:G281"/>
    <mergeCell ref="H281:I281"/>
    <mergeCell ref="J281:K281"/>
    <mergeCell ref="L281:M281"/>
    <mergeCell ref="N281:O281"/>
    <mergeCell ref="P281:Q281"/>
    <mergeCell ref="R281:S281"/>
    <mergeCell ref="P279:Q279"/>
    <mergeCell ref="R279:S279"/>
    <mergeCell ref="B280:C280"/>
    <mergeCell ref="D280:E280"/>
    <mergeCell ref="F280:G280"/>
    <mergeCell ref="H280:I280"/>
    <mergeCell ref="J280:K280"/>
    <mergeCell ref="L280:M280"/>
    <mergeCell ref="N280:O280"/>
    <mergeCell ref="P280:Q280"/>
    <mergeCell ref="P283:Q283"/>
    <mergeCell ref="R283:S283"/>
    <mergeCell ref="B284:C284"/>
    <mergeCell ref="D284:E284"/>
    <mergeCell ref="F284:G284"/>
    <mergeCell ref="H284:I284"/>
    <mergeCell ref="J284:K284"/>
    <mergeCell ref="L284:M284"/>
    <mergeCell ref="N284:O284"/>
    <mergeCell ref="P284:Q284"/>
    <mergeCell ref="N282:O282"/>
    <mergeCell ref="P282:Q282"/>
    <mergeCell ref="R282:S282"/>
    <mergeCell ref="B283:C283"/>
    <mergeCell ref="D283:E283"/>
    <mergeCell ref="F283:G283"/>
    <mergeCell ref="H283:I283"/>
    <mergeCell ref="J283:K283"/>
    <mergeCell ref="L283:M283"/>
    <mergeCell ref="N283:O283"/>
    <mergeCell ref="B282:C282"/>
    <mergeCell ref="D282:E282"/>
    <mergeCell ref="F282:G282"/>
    <mergeCell ref="H282:I282"/>
    <mergeCell ref="J282:K282"/>
    <mergeCell ref="L282:M282"/>
    <mergeCell ref="N286:O286"/>
    <mergeCell ref="P286:Q286"/>
    <mergeCell ref="R286:S286"/>
    <mergeCell ref="B287:C287"/>
    <mergeCell ref="D287:E287"/>
    <mergeCell ref="F287:G287"/>
    <mergeCell ref="H287:I287"/>
    <mergeCell ref="J287:K287"/>
    <mergeCell ref="L287:M287"/>
    <mergeCell ref="N287:O287"/>
    <mergeCell ref="B286:C286"/>
    <mergeCell ref="D286:E286"/>
    <mergeCell ref="F286:G286"/>
    <mergeCell ref="H286:I286"/>
    <mergeCell ref="J286:K286"/>
    <mergeCell ref="L286:M286"/>
    <mergeCell ref="R284:S284"/>
    <mergeCell ref="B285:C285"/>
    <mergeCell ref="D285:E285"/>
    <mergeCell ref="F285:G285"/>
    <mergeCell ref="H285:I285"/>
    <mergeCell ref="J285:K285"/>
    <mergeCell ref="L285:M285"/>
    <mergeCell ref="N285:O285"/>
    <mergeCell ref="P285:Q285"/>
    <mergeCell ref="R285:S285"/>
    <mergeCell ref="R288:S288"/>
    <mergeCell ref="B289:C289"/>
    <mergeCell ref="D289:E289"/>
    <mergeCell ref="F289:G289"/>
    <mergeCell ref="H289:I289"/>
    <mergeCell ref="J289:K289"/>
    <mergeCell ref="L289:M289"/>
    <mergeCell ref="N289:O289"/>
    <mergeCell ref="P289:Q289"/>
    <mergeCell ref="R289:S289"/>
    <mergeCell ref="P287:Q287"/>
    <mergeCell ref="R287:S287"/>
    <mergeCell ref="B288:C288"/>
    <mergeCell ref="D288:E288"/>
    <mergeCell ref="F288:G288"/>
    <mergeCell ref="H288:I288"/>
    <mergeCell ref="J288:K288"/>
    <mergeCell ref="L288:M288"/>
    <mergeCell ref="N288:O288"/>
    <mergeCell ref="P288:Q288"/>
    <mergeCell ref="P291:Q291"/>
    <mergeCell ref="R291:S291"/>
    <mergeCell ref="B292:C292"/>
    <mergeCell ref="D292:E292"/>
    <mergeCell ref="F292:G292"/>
    <mergeCell ref="H292:I292"/>
    <mergeCell ref="J292:K292"/>
    <mergeCell ref="L292:M292"/>
    <mergeCell ref="N292:O292"/>
    <mergeCell ref="P292:Q292"/>
    <mergeCell ref="N290:O290"/>
    <mergeCell ref="P290:Q290"/>
    <mergeCell ref="R290:S290"/>
    <mergeCell ref="B291:C291"/>
    <mergeCell ref="D291:E291"/>
    <mergeCell ref="F291:G291"/>
    <mergeCell ref="H291:I291"/>
    <mergeCell ref="J291:K291"/>
    <mergeCell ref="L291:M291"/>
    <mergeCell ref="N291:O291"/>
    <mergeCell ref="B290:C290"/>
    <mergeCell ref="D290:E290"/>
    <mergeCell ref="F290:G290"/>
    <mergeCell ref="H290:I290"/>
    <mergeCell ref="J290:K290"/>
    <mergeCell ref="L290:M290"/>
    <mergeCell ref="N294:O294"/>
    <mergeCell ref="P294:Q294"/>
    <mergeCell ref="R294:S294"/>
    <mergeCell ref="B295:C295"/>
    <mergeCell ref="D295:E295"/>
    <mergeCell ref="F295:G295"/>
    <mergeCell ref="H295:I295"/>
    <mergeCell ref="J295:K295"/>
    <mergeCell ref="L295:M295"/>
    <mergeCell ref="N295:O295"/>
    <mergeCell ref="B294:C294"/>
    <mergeCell ref="D294:E294"/>
    <mergeCell ref="F294:G294"/>
    <mergeCell ref="H294:I294"/>
    <mergeCell ref="J294:K294"/>
    <mergeCell ref="L294:M294"/>
    <mergeCell ref="R292:S292"/>
    <mergeCell ref="B293:C293"/>
    <mergeCell ref="D293:E293"/>
    <mergeCell ref="F293:G293"/>
    <mergeCell ref="H293:I293"/>
    <mergeCell ref="J293:K293"/>
    <mergeCell ref="L293:M293"/>
    <mergeCell ref="N293:O293"/>
    <mergeCell ref="P293:Q293"/>
    <mergeCell ref="R293:S293"/>
    <mergeCell ref="R296:S296"/>
    <mergeCell ref="B297:C297"/>
    <mergeCell ref="D297:E297"/>
    <mergeCell ref="F297:G297"/>
    <mergeCell ref="H297:I297"/>
    <mergeCell ref="J297:K297"/>
    <mergeCell ref="L297:M297"/>
    <mergeCell ref="N297:O297"/>
    <mergeCell ref="P297:Q297"/>
    <mergeCell ref="R297:S297"/>
    <mergeCell ref="P295:Q295"/>
    <mergeCell ref="R295:S295"/>
    <mergeCell ref="B296:C296"/>
    <mergeCell ref="D296:E296"/>
    <mergeCell ref="F296:G296"/>
    <mergeCell ref="H296:I296"/>
    <mergeCell ref="J296:K296"/>
    <mergeCell ref="L296:M296"/>
    <mergeCell ref="N296:O296"/>
    <mergeCell ref="P296:Q296"/>
    <mergeCell ref="P299:Q299"/>
    <mergeCell ref="R299:S299"/>
    <mergeCell ref="B300:C300"/>
    <mergeCell ref="D300:E300"/>
    <mergeCell ref="F300:G300"/>
    <mergeCell ref="H300:I300"/>
    <mergeCell ref="J300:K300"/>
    <mergeCell ref="L300:M300"/>
    <mergeCell ref="N300:O300"/>
    <mergeCell ref="P300:Q300"/>
    <mergeCell ref="N298:O298"/>
    <mergeCell ref="P298:Q298"/>
    <mergeCell ref="R298:S298"/>
    <mergeCell ref="B299:C299"/>
    <mergeCell ref="D299:E299"/>
    <mergeCell ref="F299:G299"/>
    <mergeCell ref="H299:I299"/>
    <mergeCell ref="J299:K299"/>
    <mergeCell ref="L299:M299"/>
    <mergeCell ref="N299:O299"/>
    <mergeCell ref="B298:C298"/>
    <mergeCell ref="D298:E298"/>
    <mergeCell ref="F298:G298"/>
    <mergeCell ref="H298:I298"/>
    <mergeCell ref="J298:K298"/>
    <mergeCell ref="L298:M298"/>
    <mergeCell ref="N302:O302"/>
    <mergeCell ref="P302:Q302"/>
    <mergeCell ref="R302:S302"/>
    <mergeCell ref="B303:C303"/>
    <mergeCell ref="D303:E303"/>
    <mergeCell ref="F303:G303"/>
    <mergeCell ref="H303:I303"/>
    <mergeCell ref="J303:K303"/>
    <mergeCell ref="L303:M303"/>
    <mergeCell ref="N303:O303"/>
    <mergeCell ref="B302:C302"/>
    <mergeCell ref="D302:E302"/>
    <mergeCell ref="F302:G302"/>
    <mergeCell ref="H302:I302"/>
    <mergeCell ref="J302:K302"/>
    <mergeCell ref="L302:M302"/>
    <mergeCell ref="R300:S300"/>
    <mergeCell ref="B301:C301"/>
    <mergeCell ref="D301:E301"/>
    <mergeCell ref="F301:G301"/>
    <mergeCell ref="H301:I301"/>
    <mergeCell ref="J301:K301"/>
    <mergeCell ref="L301:M301"/>
    <mergeCell ref="N301:O301"/>
    <mergeCell ref="P301:Q301"/>
    <mergeCell ref="R301:S301"/>
    <mergeCell ref="R304:S304"/>
    <mergeCell ref="B305:C305"/>
    <mergeCell ref="D305:E305"/>
    <mergeCell ref="F305:G305"/>
    <mergeCell ref="H305:I305"/>
    <mergeCell ref="J305:K305"/>
    <mergeCell ref="L305:M305"/>
    <mergeCell ref="N305:O305"/>
    <mergeCell ref="P305:Q305"/>
    <mergeCell ref="R305:S305"/>
    <mergeCell ref="P303:Q303"/>
    <mergeCell ref="R303:S303"/>
    <mergeCell ref="B304:C304"/>
    <mergeCell ref="D304:E304"/>
    <mergeCell ref="F304:G304"/>
    <mergeCell ref="H304:I304"/>
    <mergeCell ref="J304:K304"/>
    <mergeCell ref="L304:M304"/>
    <mergeCell ref="N304:O304"/>
    <mergeCell ref="P304:Q304"/>
    <mergeCell ref="P307:Q307"/>
    <mergeCell ref="R307:S307"/>
    <mergeCell ref="B308:C308"/>
    <mergeCell ref="D308:E308"/>
    <mergeCell ref="F308:G308"/>
    <mergeCell ref="H308:I308"/>
    <mergeCell ref="J308:K308"/>
    <mergeCell ref="L308:M308"/>
    <mergeCell ref="N308:O308"/>
    <mergeCell ref="P308:Q308"/>
    <mergeCell ref="N306:O306"/>
    <mergeCell ref="P306:Q306"/>
    <mergeCell ref="R306:S306"/>
    <mergeCell ref="B307:C307"/>
    <mergeCell ref="D307:E307"/>
    <mergeCell ref="F307:G307"/>
    <mergeCell ref="H307:I307"/>
    <mergeCell ref="J307:K307"/>
    <mergeCell ref="L307:M307"/>
    <mergeCell ref="N307:O307"/>
    <mergeCell ref="B306:C306"/>
    <mergeCell ref="D306:E306"/>
    <mergeCell ref="F306:G306"/>
    <mergeCell ref="H306:I306"/>
    <mergeCell ref="J306:K306"/>
    <mergeCell ref="L306:M306"/>
    <mergeCell ref="N310:O310"/>
    <mergeCell ref="P310:Q310"/>
    <mergeCell ref="R310:S310"/>
    <mergeCell ref="B311:C311"/>
    <mergeCell ref="D311:E311"/>
    <mergeCell ref="F311:G311"/>
    <mergeCell ref="H311:I311"/>
    <mergeCell ref="J311:K311"/>
    <mergeCell ref="L311:M311"/>
    <mergeCell ref="N311:O311"/>
    <mergeCell ref="B310:C310"/>
    <mergeCell ref="D310:E310"/>
    <mergeCell ref="F310:G310"/>
    <mergeCell ref="H310:I310"/>
    <mergeCell ref="J310:K310"/>
    <mergeCell ref="L310:M310"/>
    <mergeCell ref="R308:S308"/>
    <mergeCell ref="B309:C309"/>
    <mergeCell ref="D309:E309"/>
    <mergeCell ref="F309:G309"/>
    <mergeCell ref="H309:I309"/>
    <mergeCell ref="J309:K309"/>
    <mergeCell ref="L309:M309"/>
    <mergeCell ref="N309:O309"/>
    <mergeCell ref="P309:Q309"/>
    <mergeCell ref="R309:S309"/>
    <mergeCell ref="R312:S312"/>
    <mergeCell ref="B313:C313"/>
    <mergeCell ref="D313:E313"/>
    <mergeCell ref="F313:G313"/>
    <mergeCell ref="H313:I313"/>
    <mergeCell ref="J313:K313"/>
    <mergeCell ref="L313:M313"/>
    <mergeCell ref="N313:O313"/>
    <mergeCell ref="P313:Q313"/>
    <mergeCell ref="R313:S313"/>
    <mergeCell ref="P311:Q311"/>
    <mergeCell ref="R311:S311"/>
    <mergeCell ref="B312:C312"/>
    <mergeCell ref="D312:E312"/>
    <mergeCell ref="F312:G312"/>
    <mergeCell ref="H312:I312"/>
    <mergeCell ref="J312:K312"/>
    <mergeCell ref="L312:M312"/>
    <mergeCell ref="N312:O312"/>
    <mergeCell ref="P312:Q312"/>
    <mergeCell ref="P315:Q315"/>
    <mergeCell ref="R315:S315"/>
    <mergeCell ref="B316:C316"/>
    <mergeCell ref="D316:E316"/>
    <mergeCell ref="F316:G316"/>
    <mergeCell ref="H316:I316"/>
    <mergeCell ref="J316:K316"/>
    <mergeCell ref="L316:M316"/>
    <mergeCell ref="N316:O316"/>
    <mergeCell ref="P316:Q316"/>
    <mergeCell ref="N314:O314"/>
    <mergeCell ref="P314:Q314"/>
    <mergeCell ref="R314:S314"/>
    <mergeCell ref="B315:C315"/>
    <mergeCell ref="D315:E315"/>
    <mergeCell ref="F315:G315"/>
    <mergeCell ref="H315:I315"/>
    <mergeCell ref="J315:K315"/>
    <mergeCell ref="L315:M315"/>
    <mergeCell ref="N315:O315"/>
    <mergeCell ref="B314:C314"/>
    <mergeCell ref="D314:E314"/>
    <mergeCell ref="F314:G314"/>
    <mergeCell ref="H314:I314"/>
    <mergeCell ref="J314:K314"/>
    <mergeCell ref="L314:M314"/>
    <mergeCell ref="Q318:R318"/>
    <mergeCell ref="S318:T318"/>
    <mergeCell ref="B319:C319"/>
    <mergeCell ref="D319:E319"/>
    <mergeCell ref="F319:G319"/>
    <mergeCell ref="H319:I319"/>
    <mergeCell ref="J319:K319"/>
    <mergeCell ref="L319:M319"/>
    <mergeCell ref="N319:O319"/>
    <mergeCell ref="P319:Q319"/>
    <mergeCell ref="R316:S316"/>
    <mergeCell ref="B317:B318"/>
    <mergeCell ref="C317:D318"/>
    <mergeCell ref="E317:F318"/>
    <mergeCell ref="G317:H318"/>
    <mergeCell ref="I317:J318"/>
    <mergeCell ref="K317:T317"/>
    <mergeCell ref="K318:L318"/>
    <mergeCell ref="M318:N318"/>
    <mergeCell ref="O318:P318"/>
    <mergeCell ref="N321:O321"/>
    <mergeCell ref="P321:Q321"/>
    <mergeCell ref="R321:S321"/>
    <mergeCell ref="B322:C322"/>
    <mergeCell ref="D322:E322"/>
    <mergeCell ref="F322:G322"/>
    <mergeCell ref="H322:I322"/>
    <mergeCell ref="J322:K322"/>
    <mergeCell ref="L322:M322"/>
    <mergeCell ref="N322:O322"/>
    <mergeCell ref="B321:C321"/>
    <mergeCell ref="D321:E321"/>
    <mergeCell ref="F321:G321"/>
    <mergeCell ref="H321:I321"/>
    <mergeCell ref="J321:K321"/>
    <mergeCell ref="L321:M321"/>
    <mergeCell ref="R319:S319"/>
    <mergeCell ref="B320:C320"/>
    <mergeCell ref="D320:E320"/>
    <mergeCell ref="F320:G320"/>
    <mergeCell ref="H320:I320"/>
    <mergeCell ref="J320:K320"/>
    <mergeCell ref="L320:M320"/>
    <mergeCell ref="N320:O320"/>
    <mergeCell ref="P320:Q320"/>
    <mergeCell ref="R320:S320"/>
    <mergeCell ref="R323:S323"/>
    <mergeCell ref="B324:C324"/>
    <mergeCell ref="D324:E324"/>
    <mergeCell ref="F324:G324"/>
    <mergeCell ref="H324:I324"/>
    <mergeCell ref="J324:K324"/>
    <mergeCell ref="L324:M324"/>
    <mergeCell ref="N324:O324"/>
    <mergeCell ref="P324:Q324"/>
    <mergeCell ref="R324:S324"/>
    <mergeCell ref="P322:Q322"/>
    <mergeCell ref="R322:S322"/>
    <mergeCell ref="B323:C323"/>
    <mergeCell ref="D323:E323"/>
    <mergeCell ref="F323:G323"/>
    <mergeCell ref="H323:I323"/>
    <mergeCell ref="J323:K323"/>
    <mergeCell ref="L323:M323"/>
    <mergeCell ref="N323:O323"/>
    <mergeCell ref="P323:Q323"/>
    <mergeCell ref="P326:Q326"/>
    <mergeCell ref="R326:S326"/>
    <mergeCell ref="B327:C327"/>
    <mergeCell ref="D327:E327"/>
    <mergeCell ref="F327:G327"/>
    <mergeCell ref="H327:I327"/>
    <mergeCell ref="J327:K327"/>
    <mergeCell ref="L327:M327"/>
    <mergeCell ref="N327:O327"/>
    <mergeCell ref="P327:Q327"/>
    <mergeCell ref="N325:O325"/>
    <mergeCell ref="P325:Q325"/>
    <mergeCell ref="R325:S325"/>
    <mergeCell ref="B326:C326"/>
    <mergeCell ref="D326:E326"/>
    <mergeCell ref="F326:G326"/>
    <mergeCell ref="H326:I326"/>
    <mergeCell ref="J326:K326"/>
    <mergeCell ref="L326:M326"/>
    <mergeCell ref="N326:O326"/>
    <mergeCell ref="B325:C325"/>
    <mergeCell ref="D325:E325"/>
    <mergeCell ref="F325:G325"/>
    <mergeCell ref="H325:I325"/>
    <mergeCell ref="J325:K325"/>
    <mergeCell ref="L325:M325"/>
    <mergeCell ref="N329:O329"/>
    <mergeCell ref="P329:Q329"/>
    <mergeCell ref="R329:S329"/>
    <mergeCell ref="B330:C330"/>
    <mergeCell ref="D330:E330"/>
    <mergeCell ref="F330:G330"/>
    <mergeCell ref="H330:I330"/>
    <mergeCell ref="J330:K330"/>
    <mergeCell ref="L330:M330"/>
    <mergeCell ref="N330:O330"/>
    <mergeCell ref="B329:C329"/>
    <mergeCell ref="D329:E329"/>
    <mergeCell ref="F329:G329"/>
    <mergeCell ref="H329:I329"/>
    <mergeCell ref="J329:K329"/>
    <mergeCell ref="L329:M329"/>
    <mergeCell ref="R327:S327"/>
    <mergeCell ref="B328:C328"/>
    <mergeCell ref="D328:E328"/>
    <mergeCell ref="F328:G328"/>
    <mergeCell ref="H328:I328"/>
    <mergeCell ref="J328:K328"/>
    <mergeCell ref="L328:M328"/>
    <mergeCell ref="N328:O328"/>
    <mergeCell ref="P328:Q328"/>
    <mergeCell ref="R328:S328"/>
    <mergeCell ref="R331:S331"/>
    <mergeCell ref="B332:C332"/>
    <mergeCell ref="D332:E332"/>
    <mergeCell ref="F332:G332"/>
    <mergeCell ref="H332:I332"/>
    <mergeCell ref="J332:K332"/>
    <mergeCell ref="L332:M332"/>
    <mergeCell ref="N332:O332"/>
    <mergeCell ref="P332:Q332"/>
    <mergeCell ref="R332:S332"/>
    <mergeCell ref="P330:Q330"/>
    <mergeCell ref="R330:S330"/>
    <mergeCell ref="B331:C331"/>
    <mergeCell ref="D331:E331"/>
    <mergeCell ref="F331:G331"/>
    <mergeCell ref="H331:I331"/>
    <mergeCell ref="J331:K331"/>
    <mergeCell ref="L331:M331"/>
    <mergeCell ref="N331:O331"/>
    <mergeCell ref="P331:Q331"/>
    <mergeCell ref="P334:Q334"/>
    <mergeCell ref="R334:S334"/>
    <mergeCell ref="B335:C335"/>
    <mergeCell ref="D335:E335"/>
    <mergeCell ref="F335:G335"/>
    <mergeCell ref="H335:I335"/>
    <mergeCell ref="J335:K335"/>
    <mergeCell ref="L335:M335"/>
    <mergeCell ref="N335:O335"/>
    <mergeCell ref="P335:Q335"/>
    <mergeCell ref="N333:O333"/>
    <mergeCell ref="P333:Q333"/>
    <mergeCell ref="R333:S333"/>
    <mergeCell ref="B334:C334"/>
    <mergeCell ref="D334:E334"/>
    <mergeCell ref="F334:G334"/>
    <mergeCell ref="H334:I334"/>
    <mergeCell ref="J334:K334"/>
    <mergeCell ref="L334:M334"/>
    <mergeCell ref="N334:O334"/>
    <mergeCell ref="B333:C333"/>
    <mergeCell ref="D333:E333"/>
    <mergeCell ref="F333:G333"/>
    <mergeCell ref="H333:I333"/>
    <mergeCell ref="J333:K333"/>
    <mergeCell ref="L333:M333"/>
    <mergeCell ref="N337:O337"/>
    <mergeCell ref="P337:Q337"/>
    <mergeCell ref="R337:S337"/>
    <mergeCell ref="B338:C338"/>
    <mergeCell ref="D338:E338"/>
    <mergeCell ref="F338:G338"/>
    <mergeCell ref="H338:I338"/>
    <mergeCell ref="J338:K338"/>
    <mergeCell ref="L338:M338"/>
    <mergeCell ref="N338:O338"/>
    <mergeCell ref="B337:C337"/>
    <mergeCell ref="D337:E337"/>
    <mergeCell ref="F337:G337"/>
    <mergeCell ref="H337:I337"/>
    <mergeCell ref="J337:K337"/>
    <mergeCell ref="L337:M337"/>
    <mergeCell ref="R335:S335"/>
    <mergeCell ref="B336:C336"/>
    <mergeCell ref="D336:E336"/>
    <mergeCell ref="F336:G336"/>
    <mergeCell ref="H336:I336"/>
    <mergeCell ref="J336:K336"/>
    <mergeCell ref="L336:M336"/>
    <mergeCell ref="N336:O336"/>
    <mergeCell ref="P336:Q336"/>
    <mergeCell ref="R336:S336"/>
    <mergeCell ref="R339:S339"/>
    <mergeCell ref="B340:C340"/>
    <mergeCell ref="D340:E340"/>
    <mergeCell ref="F340:G340"/>
    <mergeCell ref="H340:I340"/>
    <mergeCell ref="J340:K340"/>
    <mergeCell ref="L340:M340"/>
    <mergeCell ref="N340:O340"/>
    <mergeCell ref="P340:Q340"/>
    <mergeCell ref="R340:S340"/>
    <mergeCell ref="P338:Q338"/>
    <mergeCell ref="R338:S338"/>
    <mergeCell ref="B339:C339"/>
    <mergeCell ref="D339:E339"/>
    <mergeCell ref="F339:G339"/>
    <mergeCell ref="H339:I339"/>
    <mergeCell ref="J339:K339"/>
    <mergeCell ref="L339:M339"/>
    <mergeCell ref="N339:O339"/>
    <mergeCell ref="P339:Q339"/>
    <mergeCell ref="P342:Q342"/>
    <mergeCell ref="R342:S342"/>
    <mergeCell ref="B343:C343"/>
    <mergeCell ref="D343:E343"/>
    <mergeCell ref="F343:G343"/>
    <mergeCell ref="H343:I343"/>
    <mergeCell ref="J343:K343"/>
    <mergeCell ref="L343:M343"/>
    <mergeCell ref="N343:O343"/>
    <mergeCell ref="P343:Q343"/>
    <mergeCell ref="N341:O341"/>
    <mergeCell ref="P341:Q341"/>
    <mergeCell ref="R341:S341"/>
    <mergeCell ref="B342:C342"/>
    <mergeCell ref="D342:E342"/>
    <mergeCell ref="F342:G342"/>
    <mergeCell ref="H342:I342"/>
    <mergeCell ref="J342:K342"/>
    <mergeCell ref="L342:M342"/>
    <mergeCell ref="N342:O342"/>
    <mergeCell ref="B341:C341"/>
    <mergeCell ref="D341:E341"/>
    <mergeCell ref="F341:G341"/>
    <mergeCell ref="H341:I341"/>
    <mergeCell ref="J341:K341"/>
    <mergeCell ref="L341:M341"/>
    <mergeCell ref="N345:O345"/>
    <mergeCell ref="P345:Q345"/>
    <mergeCell ref="R345:S345"/>
    <mergeCell ref="B346:C346"/>
    <mergeCell ref="D346:E346"/>
    <mergeCell ref="F346:G346"/>
    <mergeCell ref="H346:I346"/>
    <mergeCell ref="J346:K346"/>
    <mergeCell ref="L346:M346"/>
    <mergeCell ref="N346:O346"/>
    <mergeCell ref="B345:C345"/>
    <mergeCell ref="D345:E345"/>
    <mergeCell ref="F345:G345"/>
    <mergeCell ref="H345:I345"/>
    <mergeCell ref="J345:K345"/>
    <mergeCell ref="L345:M345"/>
    <mergeCell ref="R343:S343"/>
    <mergeCell ref="B344:C344"/>
    <mergeCell ref="D344:E344"/>
    <mergeCell ref="F344:G344"/>
    <mergeCell ref="H344:I344"/>
    <mergeCell ref="J344:K344"/>
    <mergeCell ref="L344:M344"/>
    <mergeCell ref="N344:O344"/>
    <mergeCell ref="P344:Q344"/>
    <mergeCell ref="R344:S344"/>
    <mergeCell ref="R347:S347"/>
    <mergeCell ref="B348:C348"/>
    <mergeCell ref="D348:E348"/>
    <mergeCell ref="F348:G348"/>
    <mergeCell ref="H348:I348"/>
    <mergeCell ref="J348:K348"/>
    <mergeCell ref="L348:M348"/>
    <mergeCell ref="N348:O348"/>
    <mergeCell ref="P348:Q348"/>
    <mergeCell ref="R348:S348"/>
    <mergeCell ref="P346:Q346"/>
    <mergeCell ref="R346:S346"/>
    <mergeCell ref="B347:C347"/>
    <mergeCell ref="D347:E347"/>
    <mergeCell ref="F347:G347"/>
    <mergeCell ref="H347:I347"/>
    <mergeCell ref="J347:K347"/>
    <mergeCell ref="L347:M347"/>
    <mergeCell ref="N347:O347"/>
    <mergeCell ref="P347:Q347"/>
    <mergeCell ref="P350:Q350"/>
    <mergeCell ref="R350:S350"/>
    <mergeCell ref="B351:C351"/>
    <mergeCell ref="D351:E351"/>
    <mergeCell ref="F351:G351"/>
    <mergeCell ref="H351:I351"/>
    <mergeCell ref="J351:K351"/>
    <mergeCell ref="L351:M351"/>
    <mergeCell ref="N351:O351"/>
    <mergeCell ref="P351:Q351"/>
    <mergeCell ref="N349:O349"/>
    <mergeCell ref="P349:Q349"/>
    <mergeCell ref="R349:S349"/>
    <mergeCell ref="B350:C350"/>
    <mergeCell ref="D350:E350"/>
    <mergeCell ref="F350:G350"/>
    <mergeCell ref="H350:I350"/>
    <mergeCell ref="J350:K350"/>
    <mergeCell ref="L350:M350"/>
    <mergeCell ref="N350:O350"/>
    <mergeCell ref="B349:C349"/>
    <mergeCell ref="D349:E349"/>
    <mergeCell ref="F349:G349"/>
    <mergeCell ref="H349:I349"/>
    <mergeCell ref="J349:K349"/>
    <mergeCell ref="L349:M349"/>
    <mergeCell ref="N353:O353"/>
    <mergeCell ref="P353:Q353"/>
    <mergeCell ref="R353:S353"/>
    <mergeCell ref="B354:C354"/>
    <mergeCell ref="D354:E354"/>
    <mergeCell ref="F354:G354"/>
    <mergeCell ref="H354:I354"/>
    <mergeCell ref="J354:K354"/>
    <mergeCell ref="L354:M354"/>
    <mergeCell ref="N354:O354"/>
    <mergeCell ref="B353:C353"/>
    <mergeCell ref="D353:E353"/>
    <mergeCell ref="F353:G353"/>
    <mergeCell ref="H353:I353"/>
    <mergeCell ref="J353:K353"/>
    <mergeCell ref="L353:M353"/>
    <mergeCell ref="R351:S351"/>
    <mergeCell ref="B352:C352"/>
    <mergeCell ref="D352:E352"/>
    <mergeCell ref="F352:G352"/>
    <mergeCell ref="H352:I352"/>
    <mergeCell ref="J352:K352"/>
    <mergeCell ref="L352:M352"/>
    <mergeCell ref="N352:O352"/>
    <mergeCell ref="P352:Q352"/>
    <mergeCell ref="R352:S352"/>
    <mergeCell ref="R355:S355"/>
    <mergeCell ref="B356:C356"/>
    <mergeCell ref="D356:E356"/>
    <mergeCell ref="F356:G356"/>
    <mergeCell ref="H356:I356"/>
    <mergeCell ref="J356:K356"/>
    <mergeCell ref="L356:M356"/>
    <mergeCell ref="N356:O356"/>
    <mergeCell ref="P356:Q356"/>
    <mergeCell ref="R356:S356"/>
    <mergeCell ref="P354:Q354"/>
    <mergeCell ref="R354:S354"/>
    <mergeCell ref="B355:C355"/>
    <mergeCell ref="D355:E355"/>
    <mergeCell ref="F355:G355"/>
    <mergeCell ref="H355:I355"/>
    <mergeCell ref="J355:K355"/>
    <mergeCell ref="L355:M355"/>
    <mergeCell ref="N355:O355"/>
    <mergeCell ref="P355:Q355"/>
    <mergeCell ref="P358:Q358"/>
    <mergeCell ref="R358:S358"/>
    <mergeCell ref="B359:C359"/>
    <mergeCell ref="D359:E359"/>
    <mergeCell ref="F359:G359"/>
    <mergeCell ref="H359:I359"/>
    <mergeCell ref="J359:K359"/>
    <mergeCell ref="L359:M359"/>
    <mergeCell ref="N359:O359"/>
    <mergeCell ref="P359:Q359"/>
    <mergeCell ref="N357:O357"/>
    <mergeCell ref="P357:Q357"/>
    <mergeCell ref="R357:S357"/>
    <mergeCell ref="B358:C358"/>
    <mergeCell ref="D358:E358"/>
    <mergeCell ref="F358:G358"/>
    <mergeCell ref="H358:I358"/>
    <mergeCell ref="J358:K358"/>
    <mergeCell ref="L358:M358"/>
    <mergeCell ref="N358:O358"/>
    <mergeCell ref="B357:C357"/>
    <mergeCell ref="D357:E357"/>
    <mergeCell ref="F357:G357"/>
    <mergeCell ref="H357:I357"/>
    <mergeCell ref="J357:K357"/>
    <mergeCell ref="L357:M357"/>
    <mergeCell ref="Q361:R361"/>
    <mergeCell ref="S361:T361"/>
    <mergeCell ref="B362:C362"/>
    <mergeCell ref="D362:E362"/>
    <mergeCell ref="F362:G362"/>
    <mergeCell ref="H362:I362"/>
    <mergeCell ref="J362:K362"/>
    <mergeCell ref="L362:M362"/>
    <mergeCell ref="N362:O362"/>
    <mergeCell ref="P362:Q362"/>
    <mergeCell ref="R359:S359"/>
    <mergeCell ref="B360:B361"/>
    <mergeCell ref="C360:D361"/>
    <mergeCell ref="E360:F361"/>
    <mergeCell ref="G360:H361"/>
    <mergeCell ref="I360:J361"/>
    <mergeCell ref="K360:T360"/>
    <mergeCell ref="K361:L361"/>
    <mergeCell ref="M361:N361"/>
    <mergeCell ref="O361:P361"/>
    <mergeCell ref="N364:O364"/>
    <mergeCell ref="P364:Q364"/>
    <mergeCell ref="R364:S364"/>
    <mergeCell ref="B365:C365"/>
    <mergeCell ref="D365:E365"/>
    <mergeCell ref="F365:G365"/>
    <mergeCell ref="H365:I365"/>
    <mergeCell ref="J365:K365"/>
    <mergeCell ref="L365:M365"/>
    <mergeCell ref="N365:O365"/>
    <mergeCell ref="B364:C364"/>
    <mergeCell ref="D364:E364"/>
    <mergeCell ref="F364:G364"/>
    <mergeCell ref="H364:I364"/>
    <mergeCell ref="J364:K364"/>
    <mergeCell ref="L364:M364"/>
    <mergeCell ref="R362:S362"/>
    <mergeCell ref="B363:C363"/>
    <mergeCell ref="D363:E363"/>
    <mergeCell ref="F363:G363"/>
    <mergeCell ref="H363:I363"/>
    <mergeCell ref="J363:K363"/>
    <mergeCell ref="L363:M363"/>
    <mergeCell ref="N363:O363"/>
    <mergeCell ref="P363:Q363"/>
    <mergeCell ref="R363:S363"/>
    <mergeCell ref="R366:S366"/>
    <mergeCell ref="B367:C367"/>
    <mergeCell ref="D367:E367"/>
    <mergeCell ref="F367:G367"/>
    <mergeCell ref="H367:I367"/>
    <mergeCell ref="J367:K367"/>
    <mergeCell ref="L367:M367"/>
    <mergeCell ref="N367:O367"/>
    <mergeCell ref="P367:Q367"/>
    <mergeCell ref="R367:S367"/>
    <mergeCell ref="P365:Q365"/>
    <mergeCell ref="R365:S365"/>
    <mergeCell ref="B366:C366"/>
    <mergeCell ref="D366:E366"/>
    <mergeCell ref="F366:G366"/>
    <mergeCell ref="H366:I366"/>
    <mergeCell ref="J366:K366"/>
    <mergeCell ref="L366:M366"/>
    <mergeCell ref="N366:O366"/>
    <mergeCell ref="P366:Q366"/>
    <mergeCell ref="P369:Q369"/>
    <mergeCell ref="R369:S369"/>
    <mergeCell ref="B370:C370"/>
    <mergeCell ref="D370:E370"/>
    <mergeCell ref="F370:G370"/>
    <mergeCell ref="H370:I370"/>
    <mergeCell ref="J370:K370"/>
    <mergeCell ref="L370:M370"/>
    <mergeCell ref="N370:O370"/>
    <mergeCell ref="P370:Q370"/>
    <mergeCell ref="N368:O368"/>
    <mergeCell ref="P368:Q368"/>
    <mergeCell ref="R368:S368"/>
    <mergeCell ref="B369:C369"/>
    <mergeCell ref="D369:E369"/>
    <mergeCell ref="F369:G369"/>
    <mergeCell ref="H369:I369"/>
    <mergeCell ref="J369:K369"/>
    <mergeCell ref="L369:M369"/>
    <mergeCell ref="N369:O369"/>
    <mergeCell ref="B368:C368"/>
    <mergeCell ref="D368:E368"/>
    <mergeCell ref="F368:G368"/>
    <mergeCell ref="H368:I368"/>
    <mergeCell ref="J368:K368"/>
    <mergeCell ref="L368:M368"/>
    <mergeCell ref="N372:O372"/>
    <mergeCell ref="P372:Q372"/>
    <mergeCell ref="R372:S372"/>
    <mergeCell ref="B373:C373"/>
    <mergeCell ref="D373:E373"/>
    <mergeCell ref="F373:G373"/>
    <mergeCell ref="H373:I373"/>
    <mergeCell ref="J373:K373"/>
    <mergeCell ref="L373:M373"/>
    <mergeCell ref="N373:O373"/>
    <mergeCell ref="B372:C372"/>
    <mergeCell ref="D372:E372"/>
    <mergeCell ref="F372:G372"/>
    <mergeCell ref="H372:I372"/>
    <mergeCell ref="J372:K372"/>
    <mergeCell ref="L372:M372"/>
    <mergeCell ref="R370:S370"/>
    <mergeCell ref="B371:C371"/>
    <mergeCell ref="D371:E371"/>
    <mergeCell ref="F371:G371"/>
    <mergeCell ref="H371:I371"/>
    <mergeCell ref="J371:K371"/>
    <mergeCell ref="L371:M371"/>
    <mergeCell ref="N371:O371"/>
    <mergeCell ref="P371:Q371"/>
    <mergeCell ref="R371:S371"/>
    <mergeCell ref="R374:S374"/>
    <mergeCell ref="B375:C375"/>
    <mergeCell ref="D375:E375"/>
    <mergeCell ref="F375:G375"/>
    <mergeCell ref="H375:I375"/>
    <mergeCell ref="J375:K375"/>
    <mergeCell ref="L375:M375"/>
    <mergeCell ref="N375:O375"/>
    <mergeCell ref="P375:Q375"/>
    <mergeCell ref="R375:S375"/>
    <mergeCell ref="P373:Q373"/>
    <mergeCell ref="R373:S373"/>
    <mergeCell ref="B374:C374"/>
    <mergeCell ref="D374:E374"/>
    <mergeCell ref="F374:G374"/>
    <mergeCell ref="H374:I374"/>
    <mergeCell ref="J374:K374"/>
    <mergeCell ref="L374:M374"/>
    <mergeCell ref="N374:O374"/>
    <mergeCell ref="P374:Q374"/>
    <mergeCell ref="P377:Q377"/>
    <mergeCell ref="R377:S377"/>
    <mergeCell ref="B378:C378"/>
    <mergeCell ref="D378:E378"/>
    <mergeCell ref="F378:G378"/>
    <mergeCell ref="H378:I378"/>
    <mergeCell ref="J378:K378"/>
    <mergeCell ref="L378:M378"/>
    <mergeCell ref="N378:O378"/>
    <mergeCell ref="P378:Q378"/>
    <mergeCell ref="N376:O376"/>
    <mergeCell ref="P376:Q376"/>
    <mergeCell ref="R376:S376"/>
    <mergeCell ref="B377:C377"/>
    <mergeCell ref="D377:E377"/>
    <mergeCell ref="F377:G377"/>
    <mergeCell ref="H377:I377"/>
    <mergeCell ref="J377:K377"/>
    <mergeCell ref="L377:M377"/>
    <mergeCell ref="N377:O377"/>
    <mergeCell ref="B376:C376"/>
    <mergeCell ref="D376:E376"/>
    <mergeCell ref="F376:G376"/>
    <mergeCell ref="H376:I376"/>
    <mergeCell ref="J376:K376"/>
    <mergeCell ref="L376:M376"/>
    <mergeCell ref="N380:O380"/>
    <mergeCell ref="P380:Q380"/>
    <mergeCell ref="R380:S380"/>
    <mergeCell ref="B381:C381"/>
    <mergeCell ref="D381:E381"/>
    <mergeCell ref="F381:G381"/>
    <mergeCell ref="H381:I381"/>
    <mergeCell ref="J381:K381"/>
    <mergeCell ref="L381:M381"/>
    <mergeCell ref="N381:O381"/>
    <mergeCell ref="B380:C380"/>
    <mergeCell ref="D380:E380"/>
    <mergeCell ref="F380:G380"/>
    <mergeCell ref="H380:I380"/>
    <mergeCell ref="J380:K380"/>
    <mergeCell ref="L380:M380"/>
    <mergeCell ref="R378:S378"/>
    <mergeCell ref="B379:C379"/>
    <mergeCell ref="D379:E379"/>
    <mergeCell ref="F379:G379"/>
    <mergeCell ref="H379:I379"/>
    <mergeCell ref="J379:K379"/>
    <mergeCell ref="L379:M379"/>
    <mergeCell ref="N379:O379"/>
    <mergeCell ref="P379:Q379"/>
    <mergeCell ref="R379:S379"/>
    <mergeCell ref="R382:S382"/>
    <mergeCell ref="B383:C383"/>
    <mergeCell ref="D383:E383"/>
    <mergeCell ref="F383:G383"/>
    <mergeCell ref="H383:I383"/>
    <mergeCell ref="J383:K383"/>
    <mergeCell ref="L383:M383"/>
    <mergeCell ref="N383:O383"/>
    <mergeCell ref="P383:Q383"/>
    <mergeCell ref="R383:S383"/>
    <mergeCell ref="P381:Q381"/>
    <mergeCell ref="R381:S381"/>
    <mergeCell ref="B382:C382"/>
    <mergeCell ref="D382:E382"/>
    <mergeCell ref="F382:G382"/>
    <mergeCell ref="H382:I382"/>
    <mergeCell ref="J382:K382"/>
    <mergeCell ref="L382:M382"/>
    <mergeCell ref="N382:O382"/>
    <mergeCell ref="P382:Q382"/>
    <mergeCell ref="P385:Q385"/>
    <mergeCell ref="R385:S385"/>
    <mergeCell ref="B386:C386"/>
    <mergeCell ref="D386:E386"/>
    <mergeCell ref="F386:G386"/>
    <mergeCell ref="H386:I386"/>
    <mergeCell ref="J386:K386"/>
    <mergeCell ref="L386:M386"/>
    <mergeCell ref="N386:O386"/>
    <mergeCell ref="P386:Q386"/>
    <mergeCell ref="N384:O384"/>
    <mergeCell ref="P384:Q384"/>
    <mergeCell ref="R384:S384"/>
    <mergeCell ref="B385:C385"/>
    <mergeCell ref="D385:E385"/>
    <mergeCell ref="F385:G385"/>
    <mergeCell ref="H385:I385"/>
    <mergeCell ref="J385:K385"/>
    <mergeCell ref="L385:M385"/>
    <mergeCell ref="N385:O385"/>
    <mergeCell ref="B384:C384"/>
    <mergeCell ref="D384:E384"/>
    <mergeCell ref="F384:G384"/>
    <mergeCell ref="H384:I384"/>
    <mergeCell ref="J384:K384"/>
    <mergeCell ref="L384:M384"/>
    <mergeCell ref="N388:O388"/>
    <mergeCell ref="P388:Q388"/>
    <mergeCell ref="R388:S388"/>
    <mergeCell ref="B389:C389"/>
    <mergeCell ref="D389:E389"/>
    <mergeCell ref="F389:G389"/>
    <mergeCell ref="H389:I389"/>
    <mergeCell ref="J389:K389"/>
    <mergeCell ref="L389:M389"/>
    <mergeCell ref="N389:O389"/>
    <mergeCell ref="B388:C388"/>
    <mergeCell ref="D388:E388"/>
    <mergeCell ref="F388:G388"/>
    <mergeCell ref="H388:I388"/>
    <mergeCell ref="J388:K388"/>
    <mergeCell ref="L388:M388"/>
    <mergeCell ref="R386:S386"/>
    <mergeCell ref="B387:C387"/>
    <mergeCell ref="D387:E387"/>
    <mergeCell ref="F387:G387"/>
    <mergeCell ref="H387:I387"/>
    <mergeCell ref="J387:K387"/>
    <mergeCell ref="L387:M387"/>
    <mergeCell ref="N387:O387"/>
    <mergeCell ref="P387:Q387"/>
    <mergeCell ref="R387:S387"/>
    <mergeCell ref="R390:S390"/>
    <mergeCell ref="B391:C391"/>
    <mergeCell ref="D391:E391"/>
    <mergeCell ref="F391:G391"/>
    <mergeCell ref="H391:I391"/>
    <mergeCell ref="J391:K391"/>
    <mergeCell ref="L391:M391"/>
    <mergeCell ref="N391:O391"/>
    <mergeCell ref="P391:Q391"/>
    <mergeCell ref="R391:S391"/>
    <mergeCell ref="P389:Q389"/>
    <mergeCell ref="R389:S389"/>
    <mergeCell ref="B390:C390"/>
    <mergeCell ref="D390:E390"/>
    <mergeCell ref="F390:G390"/>
    <mergeCell ref="H390:I390"/>
    <mergeCell ref="J390:K390"/>
    <mergeCell ref="L390:M390"/>
    <mergeCell ref="N390:O390"/>
    <mergeCell ref="P390:Q390"/>
    <mergeCell ref="P393:Q393"/>
    <mergeCell ref="R393:S393"/>
    <mergeCell ref="B394:C394"/>
    <mergeCell ref="D394:E394"/>
    <mergeCell ref="F394:G394"/>
    <mergeCell ref="H394:I394"/>
    <mergeCell ref="J394:K394"/>
    <mergeCell ref="L394:M394"/>
    <mergeCell ref="N394:O394"/>
    <mergeCell ref="P394:Q394"/>
    <mergeCell ref="N392:O392"/>
    <mergeCell ref="P392:Q392"/>
    <mergeCell ref="R392:S392"/>
    <mergeCell ref="B393:C393"/>
    <mergeCell ref="D393:E393"/>
    <mergeCell ref="F393:G393"/>
    <mergeCell ref="H393:I393"/>
    <mergeCell ref="J393:K393"/>
    <mergeCell ref="L393:M393"/>
    <mergeCell ref="N393:O393"/>
    <mergeCell ref="B392:C392"/>
    <mergeCell ref="D392:E392"/>
    <mergeCell ref="F392:G392"/>
    <mergeCell ref="H392:I392"/>
    <mergeCell ref="J392:K392"/>
    <mergeCell ref="L392:M392"/>
    <mergeCell ref="N396:O396"/>
    <mergeCell ref="P396:Q396"/>
    <mergeCell ref="R396:S396"/>
    <mergeCell ref="B397:C397"/>
    <mergeCell ref="D397:E397"/>
    <mergeCell ref="F397:G397"/>
    <mergeCell ref="H397:I397"/>
    <mergeCell ref="J397:K397"/>
    <mergeCell ref="L397:M397"/>
    <mergeCell ref="N397:O397"/>
    <mergeCell ref="B396:C396"/>
    <mergeCell ref="D396:E396"/>
    <mergeCell ref="F396:G396"/>
    <mergeCell ref="H396:I396"/>
    <mergeCell ref="J396:K396"/>
    <mergeCell ref="L396:M396"/>
    <mergeCell ref="R394:S394"/>
    <mergeCell ref="B395:C395"/>
    <mergeCell ref="D395:E395"/>
    <mergeCell ref="F395:G395"/>
    <mergeCell ref="H395:I395"/>
    <mergeCell ref="J395:K395"/>
    <mergeCell ref="L395:M395"/>
    <mergeCell ref="N395:O395"/>
    <mergeCell ref="P395:Q395"/>
    <mergeCell ref="R395:S395"/>
    <mergeCell ref="R398:S398"/>
    <mergeCell ref="B399:C399"/>
    <mergeCell ref="D399:E399"/>
    <mergeCell ref="F399:G399"/>
    <mergeCell ref="H399:I399"/>
    <mergeCell ref="J399:K399"/>
    <mergeCell ref="L399:M399"/>
    <mergeCell ref="N399:O399"/>
    <mergeCell ref="P399:Q399"/>
    <mergeCell ref="R399:S399"/>
    <mergeCell ref="P397:Q397"/>
    <mergeCell ref="R397:S397"/>
    <mergeCell ref="B398:C398"/>
    <mergeCell ref="D398:E398"/>
    <mergeCell ref="F398:G398"/>
    <mergeCell ref="H398:I398"/>
    <mergeCell ref="J398:K398"/>
    <mergeCell ref="L398:M398"/>
    <mergeCell ref="N398:O398"/>
    <mergeCell ref="P398:Q398"/>
    <mergeCell ref="P401:Q401"/>
    <mergeCell ref="R401:S401"/>
    <mergeCell ref="B402:C402"/>
    <mergeCell ref="D402:E402"/>
    <mergeCell ref="F402:G402"/>
    <mergeCell ref="H402:I402"/>
    <mergeCell ref="J402:K402"/>
    <mergeCell ref="L402:M402"/>
    <mergeCell ref="N402:O402"/>
    <mergeCell ref="P402:Q402"/>
    <mergeCell ref="N400:O400"/>
    <mergeCell ref="P400:Q400"/>
    <mergeCell ref="R400:S400"/>
    <mergeCell ref="B401:C401"/>
    <mergeCell ref="D401:E401"/>
    <mergeCell ref="F401:G401"/>
    <mergeCell ref="H401:I401"/>
    <mergeCell ref="J401:K401"/>
    <mergeCell ref="L401:M401"/>
    <mergeCell ref="N401:O401"/>
    <mergeCell ref="B400:C400"/>
    <mergeCell ref="D400:E400"/>
    <mergeCell ref="F400:G400"/>
    <mergeCell ref="H400:I400"/>
    <mergeCell ref="J400:K400"/>
    <mergeCell ref="L400:M400"/>
    <mergeCell ref="N404:O404"/>
    <mergeCell ref="P404:Q404"/>
    <mergeCell ref="R404:S404"/>
    <mergeCell ref="B405:C405"/>
    <mergeCell ref="D405:E405"/>
    <mergeCell ref="F405:G405"/>
    <mergeCell ref="H405:I405"/>
    <mergeCell ref="J405:K405"/>
    <mergeCell ref="L405:M405"/>
    <mergeCell ref="N405:O405"/>
    <mergeCell ref="B404:C404"/>
    <mergeCell ref="D404:E404"/>
    <mergeCell ref="F404:G404"/>
    <mergeCell ref="H404:I404"/>
    <mergeCell ref="J404:K404"/>
    <mergeCell ref="L404:M404"/>
    <mergeCell ref="R402:S402"/>
    <mergeCell ref="B403:C403"/>
    <mergeCell ref="D403:E403"/>
    <mergeCell ref="F403:G403"/>
    <mergeCell ref="H403:I403"/>
    <mergeCell ref="J403:K403"/>
    <mergeCell ref="L403:M403"/>
    <mergeCell ref="N403:O403"/>
    <mergeCell ref="P403:Q403"/>
    <mergeCell ref="R403:S403"/>
    <mergeCell ref="R406:S406"/>
    <mergeCell ref="B407:C407"/>
    <mergeCell ref="D407:E407"/>
    <mergeCell ref="F407:G407"/>
    <mergeCell ref="H407:I407"/>
    <mergeCell ref="J407:K407"/>
    <mergeCell ref="L407:M407"/>
    <mergeCell ref="N407:O407"/>
    <mergeCell ref="P407:Q407"/>
    <mergeCell ref="R407:S407"/>
    <mergeCell ref="P405:Q405"/>
    <mergeCell ref="R405:S405"/>
    <mergeCell ref="B406:C406"/>
    <mergeCell ref="D406:E406"/>
    <mergeCell ref="F406:G406"/>
    <mergeCell ref="H406:I406"/>
    <mergeCell ref="J406:K406"/>
    <mergeCell ref="L406:M406"/>
    <mergeCell ref="N406:O406"/>
    <mergeCell ref="P406:Q406"/>
    <mergeCell ref="S409:T409"/>
    <mergeCell ref="B410:C410"/>
    <mergeCell ref="D410:E410"/>
    <mergeCell ref="F410:G410"/>
    <mergeCell ref="H410:I410"/>
    <mergeCell ref="J410:K410"/>
    <mergeCell ref="L410:M410"/>
    <mergeCell ref="N410:O410"/>
    <mergeCell ref="P410:Q410"/>
    <mergeCell ref="R410:S410"/>
    <mergeCell ref="B408:B409"/>
    <mergeCell ref="C408:D409"/>
    <mergeCell ref="E408:F409"/>
    <mergeCell ref="G408:H409"/>
    <mergeCell ref="I408:J409"/>
    <mergeCell ref="K408:T408"/>
    <mergeCell ref="K409:L409"/>
    <mergeCell ref="M409:N409"/>
    <mergeCell ref="O409:P409"/>
    <mergeCell ref="Q409:R409"/>
    <mergeCell ref="P412:Q412"/>
    <mergeCell ref="R412:S412"/>
    <mergeCell ref="B413:C413"/>
    <mergeCell ref="D413:E413"/>
    <mergeCell ref="F413:G413"/>
    <mergeCell ref="H413:I413"/>
    <mergeCell ref="J413:K413"/>
    <mergeCell ref="L413:M413"/>
    <mergeCell ref="N413:O413"/>
    <mergeCell ref="P413:Q413"/>
    <mergeCell ref="N411:O411"/>
    <mergeCell ref="P411:Q411"/>
    <mergeCell ref="R411:S411"/>
    <mergeCell ref="B412:C412"/>
    <mergeCell ref="D412:E412"/>
    <mergeCell ref="F412:G412"/>
    <mergeCell ref="H412:I412"/>
    <mergeCell ref="J412:K412"/>
    <mergeCell ref="L412:M412"/>
    <mergeCell ref="N412:O412"/>
    <mergeCell ref="B411:C411"/>
    <mergeCell ref="D411:E411"/>
    <mergeCell ref="F411:G411"/>
    <mergeCell ref="H411:I411"/>
    <mergeCell ref="J411:K411"/>
    <mergeCell ref="L411:M411"/>
    <mergeCell ref="N415:O415"/>
    <mergeCell ref="P415:Q415"/>
    <mergeCell ref="R415:S415"/>
    <mergeCell ref="B416:C416"/>
    <mergeCell ref="D416:E416"/>
    <mergeCell ref="F416:G416"/>
    <mergeCell ref="H416:I416"/>
    <mergeCell ref="J416:K416"/>
    <mergeCell ref="L416:M416"/>
    <mergeCell ref="N416:O416"/>
    <mergeCell ref="B415:C415"/>
    <mergeCell ref="D415:E415"/>
    <mergeCell ref="F415:G415"/>
    <mergeCell ref="H415:I415"/>
    <mergeCell ref="J415:K415"/>
    <mergeCell ref="L415:M415"/>
    <mergeCell ref="R413:S413"/>
    <mergeCell ref="B414:C414"/>
    <mergeCell ref="D414:E414"/>
    <mergeCell ref="F414:G414"/>
    <mergeCell ref="H414:I414"/>
    <mergeCell ref="J414:K414"/>
    <mergeCell ref="L414:M414"/>
    <mergeCell ref="N414:O414"/>
    <mergeCell ref="P414:Q414"/>
    <mergeCell ref="R414:S414"/>
    <mergeCell ref="R417:S417"/>
    <mergeCell ref="B418:C418"/>
    <mergeCell ref="D418:E418"/>
    <mergeCell ref="F418:G418"/>
    <mergeCell ref="H418:I418"/>
    <mergeCell ref="J418:K418"/>
    <mergeCell ref="L418:M418"/>
    <mergeCell ref="N418:O418"/>
    <mergeCell ref="P418:Q418"/>
    <mergeCell ref="R418:S418"/>
    <mergeCell ref="P416:Q416"/>
    <mergeCell ref="R416:S416"/>
    <mergeCell ref="B417:C417"/>
    <mergeCell ref="D417:E417"/>
    <mergeCell ref="F417:G417"/>
    <mergeCell ref="H417:I417"/>
    <mergeCell ref="J417:K417"/>
    <mergeCell ref="L417:M417"/>
    <mergeCell ref="N417:O417"/>
    <mergeCell ref="P417:Q417"/>
    <mergeCell ref="P420:Q420"/>
    <mergeCell ref="R420:S420"/>
    <mergeCell ref="B421:C421"/>
    <mergeCell ref="D421:E421"/>
    <mergeCell ref="F421:G421"/>
    <mergeCell ref="H421:I421"/>
    <mergeCell ref="J421:K421"/>
    <mergeCell ref="L421:M421"/>
    <mergeCell ref="N421:O421"/>
    <mergeCell ref="P421:Q421"/>
    <mergeCell ref="N419:O419"/>
    <mergeCell ref="P419:Q419"/>
    <mergeCell ref="R419:S419"/>
    <mergeCell ref="B420:C420"/>
    <mergeCell ref="D420:E420"/>
    <mergeCell ref="F420:G420"/>
    <mergeCell ref="H420:I420"/>
    <mergeCell ref="J420:K420"/>
    <mergeCell ref="L420:M420"/>
    <mergeCell ref="N420:O420"/>
    <mergeCell ref="B419:C419"/>
    <mergeCell ref="D419:E419"/>
    <mergeCell ref="F419:G419"/>
    <mergeCell ref="H419:I419"/>
    <mergeCell ref="J419:K419"/>
    <mergeCell ref="L419:M419"/>
    <mergeCell ref="N423:O423"/>
    <mergeCell ref="P423:Q423"/>
    <mergeCell ref="R423:S423"/>
    <mergeCell ref="B424:C424"/>
    <mergeCell ref="D424:E424"/>
    <mergeCell ref="F424:G424"/>
    <mergeCell ref="H424:I424"/>
    <mergeCell ref="J424:K424"/>
    <mergeCell ref="L424:M424"/>
    <mergeCell ref="N424:O424"/>
    <mergeCell ref="B423:C423"/>
    <mergeCell ref="D423:E423"/>
    <mergeCell ref="F423:G423"/>
    <mergeCell ref="H423:I423"/>
    <mergeCell ref="J423:K423"/>
    <mergeCell ref="L423:M423"/>
    <mergeCell ref="R421:S421"/>
    <mergeCell ref="B422:C422"/>
    <mergeCell ref="D422:E422"/>
    <mergeCell ref="F422:G422"/>
    <mergeCell ref="H422:I422"/>
    <mergeCell ref="J422:K422"/>
    <mergeCell ref="L422:M422"/>
    <mergeCell ref="N422:O422"/>
    <mergeCell ref="P422:Q422"/>
    <mergeCell ref="R422:S422"/>
    <mergeCell ref="R425:S425"/>
    <mergeCell ref="B426:C426"/>
    <mergeCell ref="D426:E426"/>
    <mergeCell ref="F426:G426"/>
    <mergeCell ref="H426:I426"/>
    <mergeCell ref="J426:K426"/>
    <mergeCell ref="L426:M426"/>
    <mergeCell ref="N426:O426"/>
    <mergeCell ref="P426:Q426"/>
    <mergeCell ref="R426:S426"/>
    <mergeCell ref="P424:Q424"/>
    <mergeCell ref="R424:S424"/>
    <mergeCell ref="B425:C425"/>
    <mergeCell ref="D425:E425"/>
    <mergeCell ref="F425:G425"/>
    <mergeCell ref="H425:I425"/>
    <mergeCell ref="J425:K425"/>
    <mergeCell ref="L425:M425"/>
    <mergeCell ref="N425:O425"/>
    <mergeCell ref="P425:Q425"/>
    <mergeCell ref="P428:Q428"/>
    <mergeCell ref="R428:S428"/>
    <mergeCell ref="B429:C429"/>
    <mergeCell ref="D429:E429"/>
    <mergeCell ref="F429:G429"/>
    <mergeCell ref="H429:I429"/>
    <mergeCell ref="J429:K429"/>
    <mergeCell ref="L429:M429"/>
    <mergeCell ref="N429:O429"/>
    <mergeCell ref="P429:Q429"/>
    <mergeCell ref="N427:O427"/>
    <mergeCell ref="P427:Q427"/>
    <mergeCell ref="R427:S427"/>
    <mergeCell ref="B428:C428"/>
    <mergeCell ref="D428:E428"/>
    <mergeCell ref="F428:G428"/>
    <mergeCell ref="H428:I428"/>
    <mergeCell ref="J428:K428"/>
    <mergeCell ref="L428:M428"/>
    <mergeCell ref="N428:O428"/>
    <mergeCell ref="B427:C427"/>
    <mergeCell ref="D427:E427"/>
    <mergeCell ref="F427:G427"/>
    <mergeCell ref="H427:I427"/>
    <mergeCell ref="J427:K427"/>
    <mergeCell ref="L427:M427"/>
    <mergeCell ref="N431:O431"/>
    <mergeCell ref="P431:Q431"/>
    <mergeCell ref="R431:S431"/>
    <mergeCell ref="B432:C432"/>
    <mergeCell ref="D432:E432"/>
    <mergeCell ref="F432:G432"/>
    <mergeCell ref="H432:I432"/>
    <mergeCell ref="J432:K432"/>
    <mergeCell ref="L432:M432"/>
    <mergeCell ref="N432:O432"/>
    <mergeCell ref="B431:C431"/>
    <mergeCell ref="D431:E431"/>
    <mergeCell ref="F431:G431"/>
    <mergeCell ref="H431:I431"/>
    <mergeCell ref="J431:K431"/>
    <mergeCell ref="L431:M431"/>
    <mergeCell ref="R429:S429"/>
    <mergeCell ref="B430:C430"/>
    <mergeCell ref="D430:E430"/>
    <mergeCell ref="F430:G430"/>
    <mergeCell ref="H430:I430"/>
    <mergeCell ref="J430:K430"/>
    <mergeCell ref="L430:M430"/>
    <mergeCell ref="N430:O430"/>
    <mergeCell ref="P430:Q430"/>
    <mergeCell ref="R430:S430"/>
    <mergeCell ref="R433:S433"/>
    <mergeCell ref="B434:C434"/>
    <mergeCell ref="D434:E434"/>
    <mergeCell ref="F434:G434"/>
    <mergeCell ref="H434:I434"/>
    <mergeCell ref="J434:K434"/>
    <mergeCell ref="L434:M434"/>
    <mergeCell ref="N434:O434"/>
    <mergeCell ref="P434:Q434"/>
    <mergeCell ref="R434:S434"/>
    <mergeCell ref="P432:Q432"/>
    <mergeCell ref="R432:S432"/>
    <mergeCell ref="B433:C433"/>
    <mergeCell ref="D433:E433"/>
    <mergeCell ref="F433:G433"/>
    <mergeCell ref="H433:I433"/>
    <mergeCell ref="J433:K433"/>
    <mergeCell ref="L433:M433"/>
    <mergeCell ref="N433:O433"/>
    <mergeCell ref="P433:Q433"/>
    <mergeCell ref="P436:Q436"/>
    <mergeCell ref="R436:S436"/>
    <mergeCell ref="B437:C437"/>
    <mergeCell ref="D437:E437"/>
    <mergeCell ref="F437:G437"/>
    <mergeCell ref="H437:I437"/>
    <mergeCell ref="J437:K437"/>
    <mergeCell ref="L437:M437"/>
    <mergeCell ref="N437:O437"/>
    <mergeCell ref="P437:Q437"/>
    <mergeCell ref="N435:O435"/>
    <mergeCell ref="P435:Q435"/>
    <mergeCell ref="R435:S435"/>
    <mergeCell ref="B436:C436"/>
    <mergeCell ref="D436:E436"/>
    <mergeCell ref="F436:G436"/>
    <mergeCell ref="H436:I436"/>
    <mergeCell ref="J436:K436"/>
    <mergeCell ref="L436:M436"/>
    <mergeCell ref="N436:O436"/>
    <mergeCell ref="B435:C435"/>
    <mergeCell ref="D435:E435"/>
    <mergeCell ref="F435:G435"/>
    <mergeCell ref="H435:I435"/>
    <mergeCell ref="J435:K435"/>
    <mergeCell ref="L435:M435"/>
    <mergeCell ref="N439:O439"/>
    <mergeCell ref="P439:Q439"/>
    <mergeCell ref="R439:S439"/>
    <mergeCell ref="B440:C440"/>
    <mergeCell ref="D440:E440"/>
    <mergeCell ref="F440:G440"/>
    <mergeCell ref="H440:I440"/>
    <mergeCell ref="J440:K440"/>
    <mergeCell ref="L440:M440"/>
    <mergeCell ref="N440:O440"/>
    <mergeCell ref="B439:C439"/>
    <mergeCell ref="D439:E439"/>
    <mergeCell ref="F439:G439"/>
    <mergeCell ref="H439:I439"/>
    <mergeCell ref="J439:K439"/>
    <mergeCell ref="L439:M439"/>
    <mergeCell ref="R437:S437"/>
    <mergeCell ref="B438:C438"/>
    <mergeCell ref="D438:E438"/>
    <mergeCell ref="F438:G438"/>
    <mergeCell ref="H438:I438"/>
    <mergeCell ref="J438:K438"/>
    <mergeCell ref="L438:M438"/>
    <mergeCell ref="N438:O438"/>
    <mergeCell ref="P438:Q438"/>
    <mergeCell ref="R438:S438"/>
    <mergeCell ref="R441:S441"/>
    <mergeCell ref="B442:C442"/>
    <mergeCell ref="D442:E442"/>
    <mergeCell ref="F442:G442"/>
    <mergeCell ref="H442:I442"/>
    <mergeCell ref="J442:K442"/>
    <mergeCell ref="L442:M442"/>
    <mergeCell ref="N442:O442"/>
    <mergeCell ref="P442:Q442"/>
    <mergeCell ref="R442:S442"/>
    <mergeCell ref="P440:Q440"/>
    <mergeCell ref="R440:S440"/>
    <mergeCell ref="B441:C441"/>
    <mergeCell ref="D441:E441"/>
    <mergeCell ref="F441:G441"/>
    <mergeCell ref="H441:I441"/>
    <mergeCell ref="J441:K441"/>
    <mergeCell ref="L441:M441"/>
    <mergeCell ref="N441:O441"/>
    <mergeCell ref="P441:Q441"/>
    <mergeCell ref="P444:Q444"/>
    <mergeCell ref="R444:S444"/>
    <mergeCell ref="B445:C445"/>
    <mergeCell ref="D445:E445"/>
    <mergeCell ref="F445:G445"/>
    <mergeCell ref="H445:I445"/>
    <mergeCell ref="J445:K445"/>
    <mergeCell ref="L445:M445"/>
    <mergeCell ref="N445:O445"/>
    <mergeCell ref="P445:Q445"/>
    <mergeCell ref="N443:O443"/>
    <mergeCell ref="P443:Q443"/>
    <mergeCell ref="R443:S443"/>
    <mergeCell ref="B444:C444"/>
    <mergeCell ref="D444:E444"/>
    <mergeCell ref="F444:G444"/>
    <mergeCell ref="H444:I444"/>
    <mergeCell ref="J444:K444"/>
    <mergeCell ref="L444:M444"/>
    <mergeCell ref="N444:O444"/>
    <mergeCell ref="B443:C443"/>
    <mergeCell ref="D443:E443"/>
    <mergeCell ref="F443:G443"/>
    <mergeCell ref="H443:I443"/>
    <mergeCell ref="J443:K443"/>
    <mergeCell ref="L443:M443"/>
    <mergeCell ref="N447:O447"/>
    <mergeCell ref="P447:Q447"/>
    <mergeCell ref="R447:S447"/>
    <mergeCell ref="B448:C448"/>
    <mergeCell ref="D448:E448"/>
    <mergeCell ref="F448:G448"/>
    <mergeCell ref="H448:I448"/>
    <mergeCell ref="J448:K448"/>
    <mergeCell ref="L448:M448"/>
    <mergeCell ref="N448:O448"/>
    <mergeCell ref="B447:C447"/>
    <mergeCell ref="D447:E447"/>
    <mergeCell ref="F447:G447"/>
    <mergeCell ref="H447:I447"/>
    <mergeCell ref="J447:K447"/>
    <mergeCell ref="L447:M447"/>
    <mergeCell ref="R445:S445"/>
    <mergeCell ref="B446:C446"/>
    <mergeCell ref="D446:E446"/>
    <mergeCell ref="F446:G446"/>
    <mergeCell ref="H446:I446"/>
    <mergeCell ref="J446:K446"/>
    <mergeCell ref="L446:M446"/>
    <mergeCell ref="N446:O446"/>
    <mergeCell ref="P446:Q446"/>
    <mergeCell ref="R446:S446"/>
    <mergeCell ref="R449:S449"/>
    <mergeCell ref="B450:C450"/>
    <mergeCell ref="D450:E450"/>
    <mergeCell ref="F450:G450"/>
    <mergeCell ref="H450:I450"/>
    <mergeCell ref="J450:K450"/>
    <mergeCell ref="L450:M450"/>
    <mergeCell ref="N450:O450"/>
    <mergeCell ref="P450:Q450"/>
    <mergeCell ref="R450:S450"/>
    <mergeCell ref="P448:Q448"/>
    <mergeCell ref="R448:S448"/>
    <mergeCell ref="B449:C449"/>
    <mergeCell ref="D449:E449"/>
    <mergeCell ref="F449:G449"/>
    <mergeCell ref="H449:I449"/>
    <mergeCell ref="J449:K449"/>
    <mergeCell ref="L449:M449"/>
    <mergeCell ref="N449:O449"/>
    <mergeCell ref="P449:Q449"/>
    <mergeCell ref="S452:T452"/>
    <mergeCell ref="B453:C453"/>
    <mergeCell ref="D453:E453"/>
    <mergeCell ref="F453:G453"/>
    <mergeCell ref="H453:I453"/>
    <mergeCell ref="J453:K453"/>
    <mergeCell ref="L453:M453"/>
    <mergeCell ref="N453:O453"/>
    <mergeCell ref="P453:Q453"/>
    <mergeCell ref="R453:S453"/>
    <mergeCell ref="B451:B452"/>
    <mergeCell ref="C451:D452"/>
    <mergeCell ref="E451:F452"/>
    <mergeCell ref="G451:H452"/>
    <mergeCell ref="I451:J452"/>
    <mergeCell ref="K451:T451"/>
    <mergeCell ref="K452:L452"/>
    <mergeCell ref="M452:N452"/>
    <mergeCell ref="O452:P452"/>
    <mergeCell ref="Q452:R452"/>
    <mergeCell ref="P455:Q455"/>
    <mergeCell ref="R455:S455"/>
    <mergeCell ref="B456:C456"/>
    <mergeCell ref="D456:E456"/>
    <mergeCell ref="F456:G456"/>
    <mergeCell ref="H456:I456"/>
    <mergeCell ref="J456:K456"/>
    <mergeCell ref="L456:M456"/>
    <mergeCell ref="N456:O456"/>
    <mergeCell ref="P456:Q456"/>
    <mergeCell ref="N454:O454"/>
    <mergeCell ref="P454:Q454"/>
    <mergeCell ref="R454:S454"/>
    <mergeCell ref="B455:C455"/>
    <mergeCell ref="D455:E455"/>
    <mergeCell ref="F455:G455"/>
    <mergeCell ref="H455:I455"/>
    <mergeCell ref="J455:K455"/>
    <mergeCell ref="L455:M455"/>
    <mergeCell ref="N455:O455"/>
    <mergeCell ref="B454:C454"/>
    <mergeCell ref="D454:E454"/>
    <mergeCell ref="F454:G454"/>
    <mergeCell ref="H454:I454"/>
    <mergeCell ref="J454:K454"/>
    <mergeCell ref="L454:M454"/>
    <mergeCell ref="N458:O458"/>
    <mergeCell ref="P458:Q458"/>
    <mergeCell ref="R458:S458"/>
    <mergeCell ref="B459:C459"/>
    <mergeCell ref="D459:E459"/>
    <mergeCell ref="F459:G459"/>
    <mergeCell ref="H459:I459"/>
    <mergeCell ref="J459:K459"/>
    <mergeCell ref="L459:M459"/>
    <mergeCell ref="N459:O459"/>
    <mergeCell ref="B458:C458"/>
    <mergeCell ref="D458:E458"/>
    <mergeCell ref="F458:G458"/>
    <mergeCell ref="H458:I458"/>
    <mergeCell ref="J458:K458"/>
    <mergeCell ref="L458:M458"/>
    <mergeCell ref="R456:S456"/>
    <mergeCell ref="B457:C457"/>
    <mergeCell ref="D457:E457"/>
    <mergeCell ref="F457:G457"/>
    <mergeCell ref="H457:I457"/>
    <mergeCell ref="J457:K457"/>
    <mergeCell ref="L457:M457"/>
    <mergeCell ref="N457:O457"/>
    <mergeCell ref="P457:Q457"/>
    <mergeCell ref="R457:S457"/>
    <mergeCell ref="R460:S460"/>
    <mergeCell ref="B461:C461"/>
    <mergeCell ref="D461:E461"/>
    <mergeCell ref="F461:G461"/>
    <mergeCell ref="H461:I461"/>
    <mergeCell ref="J461:K461"/>
    <mergeCell ref="L461:M461"/>
    <mergeCell ref="N461:O461"/>
    <mergeCell ref="P461:Q461"/>
    <mergeCell ref="R461:S461"/>
    <mergeCell ref="P459:Q459"/>
    <mergeCell ref="R459:S459"/>
    <mergeCell ref="B460:C460"/>
    <mergeCell ref="D460:E460"/>
    <mergeCell ref="F460:G460"/>
    <mergeCell ref="H460:I460"/>
    <mergeCell ref="J460:K460"/>
    <mergeCell ref="L460:M460"/>
    <mergeCell ref="N460:O460"/>
    <mergeCell ref="P460:Q460"/>
    <mergeCell ref="P463:Q463"/>
    <mergeCell ref="R463:S463"/>
    <mergeCell ref="B464:C464"/>
    <mergeCell ref="D464:E464"/>
    <mergeCell ref="F464:G464"/>
    <mergeCell ref="H464:I464"/>
    <mergeCell ref="J464:K464"/>
    <mergeCell ref="L464:M464"/>
    <mergeCell ref="N464:O464"/>
    <mergeCell ref="P464:Q464"/>
    <mergeCell ref="N462:O462"/>
    <mergeCell ref="P462:Q462"/>
    <mergeCell ref="R462:S462"/>
    <mergeCell ref="B463:C463"/>
    <mergeCell ref="D463:E463"/>
    <mergeCell ref="F463:G463"/>
    <mergeCell ref="H463:I463"/>
    <mergeCell ref="J463:K463"/>
    <mergeCell ref="L463:M463"/>
    <mergeCell ref="N463:O463"/>
    <mergeCell ref="B462:C462"/>
    <mergeCell ref="D462:E462"/>
    <mergeCell ref="F462:G462"/>
    <mergeCell ref="H462:I462"/>
    <mergeCell ref="J462:K462"/>
    <mergeCell ref="L462:M462"/>
    <mergeCell ref="N466:O466"/>
    <mergeCell ref="P466:Q466"/>
    <mergeCell ref="R466:S466"/>
    <mergeCell ref="B467:C467"/>
    <mergeCell ref="D467:E467"/>
    <mergeCell ref="F467:G467"/>
    <mergeCell ref="H467:I467"/>
    <mergeCell ref="J467:K467"/>
    <mergeCell ref="L467:M467"/>
    <mergeCell ref="N467:O467"/>
    <mergeCell ref="B466:C466"/>
    <mergeCell ref="D466:E466"/>
    <mergeCell ref="F466:G466"/>
    <mergeCell ref="H466:I466"/>
    <mergeCell ref="J466:K466"/>
    <mergeCell ref="L466:M466"/>
    <mergeCell ref="R464:S464"/>
    <mergeCell ref="B465:C465"/>
    <mergeCell ref="D465:E465"/>
    <mergeCell ref="F465:G465"/>
    <mergeCell ref="H465:I465"/>
    <mergeCell ref="J465:K465"/>
    <mergeCell ref="L465:M465"/>
    <mergeCell ref="N465:O465"/>
    <mergeCell ref="P465:Q465"/>
    <mergeCell ref="R465:S465"/>
    <mergeCell ref="R468:S468"/>
    <mergeCell ref="B469:C469"/>
    <mergeCell ref="D469:E469"/>
    <mergeCell ref="F469:G469"/>
    <mergeCell ref="H469:I469"/>
    <mergeCell ref="J469:K469"/>
    <mergeCell ref="L469:M469"/>
    <mergeCell ref="N469:O469"/>
    <mergeCell ref="P469:Q469"/>
    <mergeCell ref="R469:S469"/>
    <mergeCell ref="P467:Q467"/>
    <mergeCell ref="R467:S467"/>
    <mergeCell ref="B468:C468"/>
    <mergeCell ref="D468:E468"/>
    <mergeCell ref="F468:G468"/>
    <mergeCell ref="H468:I468"/>
    <mergeCell ref="J468:K468"/>
    <mergeCell ref="L468:M468"/>
    <mergeCell ref="N468:O468"/>
    <mergeCell ref="P468:Q468"/>
    <mergeCell ref="P471:Q471"/>
    <mergeCell ref="R471:S471"/>
    <mergeCell ref="B472:C472"/>
    <mergeCell ref="D472:E472"/>
    <mergeCell ref="F472:G472"/>
    <mergeCell ref="H472:I472"/>
    <mergeCell ref="J472:K472"/>
    <mergeCell ref="L472:M472"/>
    <mergeCell ref="N472:O472"/>
    <mergeCell ref="P472:Q472"/>
    <mergeCell ref="N470:O470"/>
    <mergeCell ref="P470:Q470"/>
    <mergeCell ref="R470:S470"/>
    <mergeCell ref="B471:C471"/>
    <mergeCell ref="D471:E471"/>
    <mergeCell ref="F471:G471"/>
    <mergeCell ref="H471:I471"/>
    <mergeCell ref="J471:K471"/>
    <mergeCell ref="L471:M471"/>
    <mergeCell ref="N471:O471"/>
    <mergeCell ref="B470:C470"/>
    <mergeCell ref="D470:E470"/>
    <mergeCell ref="F470:G470"/>
    <mergeCell ref="H470:I470"/>
    <mergeCell ref="J470:K470"/>
    <mergeCell ref="L470:M470"/>
    <mergeCell ref="N474:O474"/>
    <mergeCell ref="P474:Q474"/>
    <mergeCell ref="R474:S474"/>
    <mergeCell ref="B475:C475"/>
    <mergeCell ref="D475:E475"/>
    <mergeCell ref="F475:G475"/>
    <mergeCell ref="H475:I475"/>
    <mergeCell ref="J475:K475"/>
    <mergeCell ref="L475:M475"/>
    <mergeCell ref="N475:O475"/>
    <mergeCell ref="B474:C474"/>
    <mergeCell ref="D474:E474"/>
    <mergeCell ref="F474:G474"/>
    <mergeCell ref="H474:I474"/>
    <mergeCell ref="J474:K474"/>
    <mergeCell ref="L474:M474"/>
    <mergeCell ref="R472:S472"/>
    <mergeCell ref="B473:C473"/>
    <mergeCell ref="D473:E473"/>
    <mergeCell ref="F473:G473"/>
    <mergeCell ref="H473:I473"/>
    <mergeCell ref="J473:K473"/>
    <mergeCell ref="L473:M473"/>
    <mergeCell ref="N473:O473"/>
    <mergeCell ref="P473:Q473"/>
    <mergeCell ref="R473:S473"/>
    <mergeCell ref="R476:S476"/>
    <mergeCell ref="B477:C477"/>
    <mergeCell ref="D477:E477"/>
    <mergeCell ref="F477:G477"/>
    <mergeCell ref="H477:I477"/>
    <mergeCell ref="J477:K477"/>
    <mergeCell ref="L477:M477"/>
    <mergeCell ref="N477:O477"/>
    <mergeCell ref="P477:Q477"/>
    <mergeCell ref="R477:S477"/>
    <mergeCell ref="P475:Q475"/>
    <mergeCell ref="R475:S475"/>
    <mergeCell ref="B476:C476"/>
    <mergeCell ref="D476:E476"/>
    <mergeCell ref="F476:G476"/>
    <mergeCell ref="H476:I476"/>
    <mergeCell ref="J476:K476"/>
    <mergeCell ref="L476:M476"/>
    <mergeCell ref="N476:O476"/>
    <mergeCell ref="P476:Q476"/>
    <mergeCell ref="P479:Q479"/>
    <mergeCell ref="R479:S479"/>
    <mergeCell ref="B480:C480"/>
    <mergeCell ref="D480:E480"/>
    <mergeCell ref="F480:G480"/>
    <mergeCell ref="H480:I480"/>
    <mergeCell ref="J480:K480"/>
    <mergeCell ref="L480:M480"/>
    <mergeCell ref="N480:O480"/>
    <mergeCell ref="P480:Q480"/>
    <mergeCell ref="N478:O478"/>
    <mergeCell ref="P478:Q478"/>
    <mergeCell ref="R478:S478"/>
    <mergeCell ref="B479:C479"/>
    <mergeCell ref="D479:E479"/>
    <mergeCell ref="F479:G479"/>
    <mergeCell ref="H479:I479"/>
    <mergeCell ref="J479:K479"/>
    <mergeCell ref="L479:M479"/>
    <mergeCell ref="N479:O479"/>
    <mergeCell ref="B478:C478"/>
    <mergeCell ref="D478:E478"/>
    <mergeCell ref="F478:G478"/>
    <mergeCell ref="H478:I478"/>
    <mergeCell ref="J478:K478"/>
    <mergeCell ref="L478:M478"/>
    <mergeCell ref="N482:O482"/>
    <mergeCell ref="P482:Q482"/>
    <mergeCell ref="R482:S482"/>
    <mergeCell ref="B483:C483"/>
    <mergeCell ref="D483:E483"/>
    <mergeCell ref="F483:G483"/>
    <mergeCell ref="H483:I483"/>
    <mergeCell ref="J483:K483"/>
    <mergeCell ref="L483:M483"/>
    <mergeCell ref="N483:O483"/>
    <mergeCell ref="B482:C482"/>
    <mergeCell ref="D482:E482"/>
    <mergeCell ref="F482:G482"/>
    <mergeCell ref="H482:I482"/>
    <mergeCell ref="J482:K482"/>
    <mergeCell ref="L482:M482"/>
    <mergeCell ref="R480:S480"/>
    <mergeCell ref="B481:C481"/>
    <mergeCell ref="D481:E481"/>
    <mergeCell ref="F481:G481"/>
    <mergeCell ref="H481:I481"/>
    <mergeCell ref="J481:K481"/>
    <mergeCell ref="L481:M481"/>
    <mergeCell ref="N481:O481"/>
    <mergeCell ref="P481:Q481"/>
    <mergeCell ref="R481:S481"/>
    <mergeCell ref="R484:S484"/>
    <mergeCell ref="B485:C485"/>
    <mergeCell ref="D485:E485"/>
    <mergeCell ref="F485:G485"/>
    <mergeCell ref="H485:I485"/>
    <mergeCell ref="J485:K485"/>
    <mergeCell ref="L485:M485"/>
    <mergeCell ref="N485:O485"/>
    <mergeCell ref="P485:Q485"/>
    <mergeCell ref="R485:S485"/>
    <mergeCell ref="P483:Q483"/>
    <mergeCell ref="R483:S483"/>
    <mergeCell ref="B484:C484"/>
    <mergeCell ref="D484:E484"/>
    <mergeCell ref="F484:G484"/>
    <mergeCell ref="H484:I484"/>
    <mergeCell ref="J484:K484"/>
    <mergeCell ref="L484:M484"/>
    <mergeCell ref="N484:O484"/>
    <mergeCell ref="P484:Q484"/>
    <mergeCell ref="P487:Q487"/>
    <mergeCell ref="R487:S487"/>
    <mergeCell ref="B488:C488"/>
    <mergeCell ref="D488:E488"/>
    <mergeCell ref="F488:G488"/>
    <mergeCell ref="H488:I488"/>
    <mergeCell ref="J488:K488"/>
    <mergeCell ref="L488:M488"/>
    <mergeCell ref="N488:O488"/>
    <mergeCell ref="P488:Q488"/>
    <mergeCell ref="N486:O486"/>
    <mergeCell ref="P486:Q486"/>
    <mergeCell ref="R486:S486"/>
    <mergeCell ref="B487:C487"/>
    <mergeCell ref="D487:E487"/>
    <mergeCell ref="F487:G487"/>
    <mergeCell ref="H487:I487"/>
    <mergeCell ref="J487:K487"/>
    <mergeCell ref="L487:M487"/>
    <mergeCell ref="N487:O487"/>
    <mergeCell ref="B486:C486"/>
    <mergeCell ref="D486:E486"/>
    <mergeCell ref="F486:G486"/>
    <mergeCell ref="H486:I486"/>
    <mergeCell ref="J486:K486"/>
    <mergeCell ref="L486:M486"/>
    <mergeCell ref="N490:O490"/>
    <mergeCell ref="P490:Q490"/>
    <mergeCell ref="R490:S490"/>
    <mergeCell ref="B491:C491"/>
    <mergeCell ref="D491:E491"/>
    <mergeCell ref="F491:G491"/>
    <mergeCell ref="H491:I491"/>
    <mergeCell ref="J491:K491"/>
    <mergeCell ref="L491:M491"/>
    <mergeCell ref="N491:O491"/>
    <mergeCell ref="B490:C490"/>
    <mergeCell ref="D490:E490"/>
    <mergeCell ref="F490:G490"/>
    <mergeCell ref="H490:I490"/>
    <mergeCell ref="J490:K490"/>
    <mergeCell ref="L490:M490"/>
    <mergeCell ref="R488:S488"/>
    <mergeCell ref="B489:C489"/>
    <mergeCell ref="D489:E489"/>
    <mergeCell ref="F489:G489"/>
    <mergeCell ref="H489:I489"/>
    <mergeCell ref="J489:K489"/>
    <mergeCell ref="L489:M489"/>
    <mergeCell ref="N489:O489"/>
    <mergeCell ref="P489:Q489"/>
    <mergeCell ref="R489:S489"/>
    <mergeCell ref="R492:S492"/>
    <mergeCell ref="B493:C493"/>
    <mergeCell ref="D493:E493"/>
    <mergeCell ref="F493:G493"/>
    <mergeCell ref="H493:I493"/>
    <mergeCell ref="J493:K493"/>
    <mergeCell ref="L493:M493"/>
    <mergeCell ref="N493:O493"/>
    <mergeCell ref="P493:Q493"/>
    <mergeCell ref="R493:S493"/>
    <mergeCell ref="P491:Q491"/>
    <mergeCell ref="R491:S491"/>
    <mergeCell ref="B492:C492"/>
    <mergeCell ref="D492:E492"/>
    <mergeCell ref="F492:G492"/>
    <mergeCell ref="H492:I492"/>
    <mergeCell ref="J492:K492"/>
    <mergeCell ref="L492:M492"/>
    <mergeCell ref="N492:O492"/>
    <mergeCell ref="P492:Q492"/>
    <mergeCell ref="S495:T495"/>
    <mergeCell ref="B496:C496"/>
    <mergeCell ref="D496:E496"/>
    <mergeCell ref="F496:G496"/>
    <mergeCell ref="H496:I496"/>
    <mergeCell ref="J496:K496"/>
    <mergeCell ref="L496:M496"/>
    <mergeCell ref="N496:O496"/>
    <mergeCell ref="P496:Q496"/>
    <mergeCell ref="R496:S496"/>
    <mergeCell ref="B494:B495"/>
    <mergeCell ref="C494:D495"/>
    <mergeCell ref="E494:F495"/>
    <mergeCell ref="G494:H495"/>
    <mergeCell ref="I494:J495"/>
    <mergeCell ref="K494:T494"/>
    <mergeCell ref="K495:L495"/>
    <mergeCell ref="M495:N495"/>
    <mergeCell ref="O495:P495"/>
    <mergeCell ref="Q495:R495"/>
    <mergeCell ref="P498:Q498"/>
    <mergeCell ref="R498:S498"/>
    <mergeCell ref="B499:C499"/>
    <mergeCell ref="D499:E499"/>
    <mergeCell ref="F499:G499"/>
    <mergeCell ref="H499:I499"/>
    <mergeCell ref="J499:K499"/>
    <mergeCell ref="L499:M499"/>
    <mergeCell ref="N499:O499"/>
    <mergeCell ref="P499:Q499"/>
    <mergeCell ref="N497:O497"/>
    <mergeCell ref="P497:Q497"/>
    <mergeCell ref="R497:S497"/>
    <mergeCell ref="B498:C498"/>
    <mergeCell ref="D498:E498"/>
    <mergeCell ref="F498:G498"/>
    <mergeCell ref="H498:I498"/>
    <mergeCell ref="J498:K498"/>
    <mergeCell ref="L498:M498"/>
    <mergeCell ref="N498:O498"/>
    <mergeCell ref="B497:C497"/>
    <mergeCell ref="D497:E497"/>
    <mergeCell ref="F497:G497"/>
    <mergeCell ref="H497:I497"/>
    <mergeCell ref="J497:K497"/>
    <mergeCell ref="L497:M497"/>
    <mergeCell ref="N501:O501"/>
    <mergeCell ref="P501:Q501"/>
    <mergeCell ref="R501:S501"/>
    <mergeCell ref="B502:C502"/>
    <mergeCell ref="D502:E502"/>
    <mergeCell ref="F502:G502"/>
    <mergeCell ref="H502:I502"/>
    <mergeCell ref="J502:K502"/>
    <mergeCell ref="L502:M502"/>
    <mergeCell ref="N502:O502"/>
    <mergeCell ref="B501:C501"/>
    <mergeCell ref="D501:E501"/>
    <mergeCell ref="F501:G501"/>
    <mergeCell ref="H501:I501"/>
    <mergeCell ref="J501:K501"/>
    <mergeCell ref="L501:M501"/>
    <mergeCell ref="R499:S499"/>
    <mergeCell ref="B500:C500"/>
    <mergeCell ref="D500:E500"/>
    <mergeCell ref="F500:G500"/>
    <mergeCell ref="H500:I500"/>
    <mergeCell ref="J500:K500"/>
    <mergeCell ref="L500:M500"/>
    <mergeCell ref="N500:O500"/>
    <mergeCell ref="P500:Q500"/>
    <mergeCell ref="R500:S500"/>
    <mergeCell ref="R503:S503"/>
    <mergeCell ref="B504:C504"/>
    <mergeCell ref="D504:E504"/>
    <mergeCell ref="F504:G504"/>
    <mergeCell ref="H504:I504"/>
    <mergeCell ref="J504:K504"/>
    <mergeCell ref="L504:M504"/>
    <mergeCell ref="N504:O504"/>
    <mergeCell ref="P504:Q504"/>
    <mergeCell ref="R504:S504"/>
    <mergeCell ref="P502:Q502"/>
    <mergeCell ref="R502:S502"/>
    <mergeCell ref="B503:C503"/>
    <mergeCell ref="D503:E503"/>
    <mergeCell ref="F503:G503"/>
    <mergeCell ref="H503:I503"/>
    <mergeCell ref="J503:K503"/>
    <mergeCell ref="L503:M503"/>
    <mergeCell ref="N503:O503"/>
    <mergeCell ref="P503:Q503"/>
    <mergeCell ref="P506:Q506"/>
    <mergeCell ref="R506:S506"/>
    <mergeCell ref="B507:C507"/>
    <mergeCell ref="D507:E507"/>
    <mergeCell ref="F507:G507"/>
    <mergeCell ref="H507:I507"/>
    <mergeCell ref="J507:K507"/>
    <mergeCell ref="L507:M507"/>
    <mergeCell ref="N507:O507"/>
    <mergeCell ref="P507:Q507"/>
    <mergeCell ref="N505:O505"/>
    <mergeCell ref="P505:Q505"/>
    <mergeCell ref="R505:S505"/>
    <mergeCell ref="B506:C506"/>
    <mergeCell ref="D506:E506"/>
    <mergeCell ref="F506:G506"/>
    <mergeCell ref="H506:I506"/>
    <mergeCell ref="J506:K506"/>
    <mergeCell ref="L506:M506"/>
    <mergeCell ref="N506:O506"/>
    <mergeCell ref="B505:C505"/>
    <mergeCell ref="D505:E505"/>
    <mergeCell ref="F505:G505"/>
    <mergeCell ref="H505:I505"/>
    <mergeCell ref="J505:K505"/>
    <mergeCell ref="L505:M505"/>
    <mergeCell ref="N509:O509"/>
    <mergeCell ref="P509:Q509"/>
    <mergeCell ref="R509:S509"/>
    <mergeCell ref="B510:C510"/>
    <mergeCell ref="D510:E510"/>
    <mergeCell ref="F510:G510"/>
    <mergeCell ref="H510:I510"/>
    <mergeCell ref="J510:K510"/>
    <mergeCell ref="L510:M510"/>
    <mergeCell ref="N510:O510"/>
    <mergeCell ref="B509:C509"/>
    <mergeCell ref="D509:E509"/>
    <mergeCell ref="F509:G509"/>
    <mergeCell ref="H509:I509"/>
    <mergeCell ref="J509:K509"/>
    <mergeCell ref="L509:M509"/>
    <mergeCell ref="R507:S507"/>
    <mergeCell ref="B508:C508"/>
    <mergeCell ref="D508:E508"/>
    <mergeCell ref="F508:G508"/>
    <mergeCell ref="H508:I508"/>
    <mergeCell ref="J508:K508"/>
    <mergeCell ref="L508:M508"/>
    <mergeCell ref="N508:O508"/>
    <mergeCell ref="P508:Q508"/>
    <mergeCell ref="R508:S508"/>
    <mergeCell ref="R511:S511"/>
    <mergeCell ref="B512:C512"/>
    <mergeCell ref="D512:E512"/>
    <mergeCell ref="F512:G512"/>
    <mergeCell ref="H512:I512"/>
    <mergeCell ref="J512:K512"/>
    <mergeCell ref="L512:M512"/>
    <mergeCell ref="N512:O512"/>
    <mergeCell ref="P512:Q512"/>
    <mergeCell ref="R512:S512"/>
    <mergeCell ref="P510:Q510"/>
    <mergeCell ref="R510:S510"/>
    <mergeCell ref="B511:C511"/>
    <mergeCell ref="D511:E511"/>
    <mergeCell ref="F511:G511"/>
    <mergeCell ref="H511:I511"/>
    <mergeCell ref="J511:K511"/>
    <mergeCell ref="L511:M511"/>
    <mergeCell ref="N511:O511"/>
    <mergeCell ref="P511:Q511"/>
    <mergeCell ref="P514:Q514"/>
    <mergeCell ref="R514:S514"/>
    <mergeCell ref="B515:C515"/>
    <mergeCell ref="D515:E515"/>
    <mergeCell ref="F515:G515"/>
    <mergeCell ref="H515:I515"/>
    <mergeCell ref="J515:K515"/>
    <mergeCell ref="L515:M515"/>
    <mergeCell ref="N515:O515"/>
    <mergeCell ref="P515:Q515"/>
    <mergeCell ref="N513:O513"/>
    <mergeCell ref="P513:Q513"/>
    <mergeCell ref="R513:S513"/>
    <mergeCell ref="B514:C514"/>
    <mergeCell ref="D514:E514"/>
    <mergeCell ref="F514:G514"/>
    <mergeCell ref="H514:I514"/>
    <mergeCell ref="J514:K514"/>
    <mergeCell ref="L514:M514"/>
    <mergeCell ref="N514:O514"/>
    <mergeCell ref="B513:C513"/>
    <mergeCell ref="D513:E513"/>
    <mergeCell ref="F513:G513"/>
    <mergeCell ref="H513:I513"/>
    <mergeCell ref="J513:K513"/>
    <mergeCell ref="L513:M513"/>
    <mergeCell ref="N517:O517"/>
    <mergeCell ref="P517:Q517"/>
    <mergeCell ref="R517:S517"/>
    <mergeCell ref="B518:C518"/>
    <mergeCell ref="D518:E518"/>
    <mergeCell ref="F518:G518"/>
    <mergeCell ref="H518:I518"/>
    <mergeCell ref="J518:K518"/>
    <mergeCell ref="L518:M518"/>
    <mergeCell ref="N518:O518"/>
    <mergeCell ref="B517:C517"/>
    <mergeCell ref="D517:E517"/>
    <mergeCell ref="F517:G517"/>
    <mergeCell ref="H517:I517"/>
    <mergeCell ref="J517:K517"/>
    <mergeCell ref="L517:M517"/>
    <mergeCell ref="R515:S515"/>
    <mergeCell ref="B516:C516"/>
    <mergeCell ref="D516:E516"/>
    <mergeCell ref="F516:G516"/>
    <mergeCell ref="H516:I516"/>
    <mergeCell ref="J516:K516"/>
    <mergeCell ref="L516:M516"/>
    <mergeCell ref="N516:O516"/>
    <mergeCell ref="P516:Q516"/>
    <mergeCell ref="R516:S516"/>
    <mergeCell ref="R519:S519"/>
    <mergeCell ref="B520:C520"/>
    <mergeCell ref="D520:E520"/>
    <mergeCell ref="F520:G520"/>
    <mergeCell ref="H520:I520"/>
    <mergeCell ref="J520:K520"/>
    <mergeCell ref="L520:M520"/>
    <mergeCell ref="N520:O520"/>
    <mergeCell ref="P520:Q520"/>
    <mergeCell ref="R520:S520"/>
    <mergeCell ref="P518:Q518"/>
    <mergeCell ref="R518:S518"/>
    <mergeCell ref="B519:C519"/>
    <mergeCell ref="D519:E519"/>
    <mergeCell ref="F519:G519"/>
    <mergeCell ref="H519:I519"/>
    <mergeCell ref="J519:K519"/>
    <mergeCell ref="L519:M519"/>
    <mergeCell ref="N519:O519"/>
    <mergeCell ref="P519:Q519"/>
    <mergeCell ref="P522:Q522"/>
    <mergeCell ref="R522:S522"/>
    <mergeCell ref="B523:C523"/>
    <mergeCell ref="D523:E523"/>
    <mergeCell ref="F523:G523"/>
    <mergeCell ref="H523:I523"/>
    <mergeCell ref="J523:K523"/>
    <mergeCell ref="L523:M523"/>
    <mergeCell ref="N523:O523"/>
    <mergeCell ref="P523:Q523"/>
    <mergeCell ref="N521:O521"/>
    <mergeCell ref="P521:Q521"/>
    <mergeCell ref="R521:S521"/>
    <mergeCell ref="B522:C522"/>
    <mergeCell ref="D522:E522"/>
    <mergeCell ref="F522:G522"/>
    <mergeCell ref="H522:I522"/>
    <mergeCell ref="J522:K522"/>
    <mergeCell ref="L522:M522"/>
    <mergeCell ref="N522:O522"/>
    <mergeCell ref="B521:C521"/>
    <mergeCell ref="D521:E521"/>
    <mergeCell ref="F521:G521"/>
    <mergeCell ref="H521:I521"/>
    <mergeCell ref="J521:K521"/>
    <mergeCell ref="L521:M521"/>
    <mergeCell ref="N525:O525"/>
    <mergeCell ref="P525:Q525"/>
    <mergeCell ref="R525:S525"/>
    <mergeCell ref="B526:C526"/>
    <mergeCell ref="D526:E526"/>
    <mergeCell ref="F526:G526"/>
    <mergeCell ref="H526:I526"/>
    <mergeCell ref="J526:K526"/>
    <mergeCell ref="L526:M526"/>
    <mergeCell ref="N526:O526"/>
    <mergeCell ref="B525:C525"/>
    <mergeCell ref="D525:E525"/>
    <mergeCell ref="F525:G525"/>
    <mergeCell ref="H525:I525"/>
    <mergeCell ref="J525:K525"/>
    <mergeCell ref="L525:M525"/>
    <mergeCell ref="R523:S523"/>
    <mergeCell ref="B524:C524"/>
    <mergeCell ref="D524:E524"/>
    <mergeCell ref="F524:G524"/>
    <mergeCell ref="H524:I524"/>
    <mergeCell ref="J524:K524"/>
    <mergeCell ref="L524:M524"/>
    <mergeCell ref="N524:O524"/>
    <mergeCell ref="P524:Q524"/>
    <mergeCell ref="R524:S524"/>
    <mergeCell ref="R527:S527"/>
    <mergeCell ref="B528:C528"/>
    <mergeCell ref="D528:E528"/>
    <mergeCell ref="F528:G528"/>
    <mergeCell ref="H528:I528"/>
    <mergeCell ref="J528:K528"/>
    <mergeCell ref="L528:M528"/>
    <mergeCell ref="N528:O528"/>
    <mergeCell ref="P528:Q528"/>
    <mergeCell ref="R528:S528"/>
    <mergeCell ref="P526:Q526"/>
    <mergeCell ref="R526:S526"/>
    <mergeCell ref="B527:C527"/>
    <mergeCell ref="D527:E527"/>
    <mergeCell ref="F527:G527"/>
    <mergeCell ref="H527:I527"/>
    <mergeCell ref="J527:K527"/>
    <mergeCell ref="L527:M527"/>
    <mergeCell ref="N527:O527"/>
    <mergeCell ref="P527:Q527"/>
    <mergeCell ref="P530:Q530"/>
    <mergeCell ref="R530:S530"/>
    <mergeCell ref="B531:C531"/>
    <mergeCell ref="D531:E531"/>
    <mergeCell ref="F531:G531"/>
    <mergeCell ref="H531:I531"/>
    <mergeCell ref="J531:K531"/>
    <mergeCell ref="L531:M531"/>
    <mergeCell ref="N531:O531"/>
    <mergeCell ref="P531:Q531"/>
    <mergeCell ref="N529:O529"/>
    <mergeCell ref="P529:Q529"/>
    <mergeCell ref="R529:S529"/>
    <mergeCell ref="B530:C530"/>
    <mergeCell ref="D530:E530"/>
    <mergeCell ref="F530:G530"/>
    <mergeCell ref="H530:I530"/>
    <mergeCell ref="J530:K530"/>
    <mergeCell ref="L530:M530"/>
    <mergeCell ref="N530:O530"/>
    <mergeCell ref="B529:C529"/>
    <mergeCell ref="D529:E529"/>
    <mergeCell ref="F529:G529"/>
    <mergeCell ref="H529:I529"/>
    <mergeCell ref="J529:K529"/>
    <mergeCell ref="L529:M529"/>
    <mergeCell ref="N533:O533"/>
    <mergeCell ref="P533:Q533"/>
    <mergeCell ref="R533:S533"/>
    <mergeCell ref="B534:C534"/>
    <mergeCell ref="D534:E534"/>
    <mergeCell ref="F534:G534"/>
    <mergeCell ref="H534:I534"/>
    <mergeCell ref="J534:K534"/>
    <mergeCell ref="L534:M534"/>
    <mergeCell ref="N534:O534"/>
    <mergeCell ref="B533:C533"/>
    <mergeCell ref="D533:E533"/>
    <mergeCell ref="F533:G533"/>
    <mergeCell ref="H533:I533"/>
    <mergeCell ref="J533:K533"/>
    <mergeCell ref="L533:M533"/>
    <mergeCell ref="R531:S531"/>
    <mergeCell ref="B532:C532"/>
    <mergeCell ref="D532:E532"/>
    <mergeCell ref="F532:G532"/>
    <mergeCell ref="H532:I532"/>
    <mergeCell ref="J532:K532"/>
    <mergeCell ref="L532:M532"/>
    <mergeCell ref="N532:O532"/>
    <mergeCell ref="P532:Q532"/>
    <mergeCell ref="R532:S532"/>
    <mergeCell ref="R535:S535"/>
    <mergeCell ref="B536:C536"/>
    <mergeCell ref="D536:E536"/>
    <mergeCell ref="F536:G536"/>
    <mergeCell ref="H536:I536"/>
    <mergeCell ref="J536:K536"/>
    <mergeCell ref="L536:M536"/>
    <mergeCell ref="N536:O536"/>
    <mergeCell ref="P536:Q536"/>
    <mergeCell ref="R536:S536"/>
    <mergeCell ref="P534:Q534"/>
    <mergeCell ref="R534:S534"/>
    <mergeCell ref="B535:C535"/>
    <mergeCell ref="D535:E535"/>
    <mergeCell ref="F535:G535"/>
    <mergeCell ref="H535:I535"/>
    <mergeCell ref="J535:K535"/>
    <mergeCell ref="L535:M535"/>
    <mergeCell ref="N535:O535"/>
    <mergeCell ref="P535:Q535"/>
    <mergeCell ref="P538:Q538"/>
    <mergeCell ref="R538:S538"/>
    <mergeCell ref="B539:C539"/>
    <mergeCell ref="D539:E539"/>
    <mergeCell ref="F539:G539"/>
    <mergeCell ref="H539:I539"/>
    <mergeCell ref="J539:K539"/>
    <mergeCell ref="L539:M539"/>
    <mergeCell ref="N539:O539"/>
    <mergeCell ref="P539:Q539"/>
    <mergeCell ref="N537:O537"/>
    <mergeCell ref="P537:Q537"/>
    <mergeCell ref="R537:S537"/>
    <mergeCell ref="B538:C538"/>
    <mergeCell ref="D538:E538"/>
    <mergeCell ref="F538:G538"/>
    <mergeCell ref="H538:I538"/>
    <mergeCell ref="J538:K538"/>
    <mergeCell ref="L538:M538"/>
    <mergeCell ref="N538:O538"/>
    <mergeCell ref="B537:C537"/>
    <mergeCell ref="D537:E537"/>
    <mergeCell ref="F537:G537"/>
    <mergeCell ref="H537:I537"/>
    <mergeCell ref="J537:K537"/>
    <mergeCell ref="L537:M537"/>
    <mergeCell ref="Q541:R541"/>
    <mergeCell ref="S541:T541"/>
    <mergeCell ref="B542:C542"/>
    <mergeCell ref="D542:E542"/>
    <mergeCell ref="F542:G542"/>
    <mergeCell ref="H542:I542"/>
    <mergeCell ref="J542:K542"/>
    <mergeCell ref="L542:M542"/>
    <mergeCell ref="N542:O542"/>
    <mergeCell ref="P542:Q542"/>
    <mergeCell ref="R539:S539"/>
    <mergeCell ref="B540:B541"/>
    <mergeCell ref="C540:D541"/>
    <mergeCell ref="E540:F541"/>
    <mergeCell ref="G540:H541"/>
    <mergeCell ref="I540:J541"/>
    <mergeCell ref="K540:T540"/>
    <mergeCell ref="K541:L541"/>
    <mergeCell ref="M541:N541"/>
    <mergeCell ref="O541:P541"/>
    <mergeCell ref="N544:O544"/>
    <mergeCell ref="P544:Q544"/>
    <mergeCell ref="R544:S544"/>
    <mergeCell ref="B545:C545"/>
    <mergeCell ref="D545:E545"/>
    <mergeCell ref="F545:G545"/>
    <mergeCell ref="H545:I545"/>
    <mergeCell ref="J545:K545"/>
    <mergeCell ref="L545:M545"/>
    <mergeCell ref="N545:O545"/>
    <mergeCell ref="B544:C544"/>
    <mergeCell ref="D544:E544"/>
    <mergeCell ref="F544:G544"/>
    <mergeCell ref="H544:I544"/>
    <mergeCell ref="J544:K544"/>
    <mergeCell ref="L544:M544"/>
    <mergeCell ref="R542:S542"/>
    <mergeCell ref="B543:C543"/>
    <mergeCell ref="D543:E543"/>
    <mergeCell ref="F543:G543"/>
    <mergeCell ref="H543:I543"/>
    <mergeCell ref="J543:K543"/>
    <mergeCell ref="L543:M543"/>
    <mergeCell ref="N543:O543"/>
    <mergeCell ref="P543:Q543"/>
    <mergeCell ref="R543:S543"/>
    <mergeCell ref="R546:S546"/>
    <mergeCell ref="B547:C547"/>
    <mergeCell ref="D547:E547"/>
    <mergeCell ref="F547:G547"/>
    <mergeCell ref="H547:I547"/>
    <mergeCell ref="J547:K547"/>
    <mergeCell ref="L547:M547"/>
    <mergeCell ref="N547:O547"/>
    <mergeCell ref="P547:Q547"/>
    <mergeCell ref="R547:S547"/>
    <mergeCell ref="P545:Q545"/>
    <mergeCell ref="R545:S545"/>
    <mergeCell ref="B546:C546"/>
    <mergeCell ref="D546:E546"/>
    <mergeCell ref="F546:G546"/>
    <mergeCell ref="H546:I546"/>
    <mergeCell ref="J546:K546"/>
    <mergeCell ref="L546:M546"/>
    <mergeCell ref="N546:O546"/>
    <mergeCell ref="P546:Q546"/>
    <mergeCell ref="P549:Q549"/>
    <mergeCell ref="R549:S549"/>
    <mergeCell ref="B550:C550"/>
    <mergeCell ref="D550:E550"/>
    <mergeCell ref="F550:G550"/>
    <mergeCell ref="H550:I550"/>
    <mergeCell ref="J550:K550"/>
    <mergeCell ref="L550:M550"/>
    <mergeCell ref="N550:O550"/>
    <mergeCell ref="P550:Q550"/>
    <mergeCell ref="N548:O548"/>
    <mergeCell ref="P548:Q548"/>
    <mergeCell ref="R548:S548"/>
    <mergeCell ref="B549:C549"/>
    <mergeCell ref="D549:E549"/>
    <mergeCell ref="F549:G549"/>
    <mergeCell ref="H549:I549"/>
    <mergeCell ref="J549:K549"/>
    <mergeCell ref="L549:M549"/>
    <mergeCell ref="N549:O549"/>
    <mergeCell ref="B548:C548"/>
    <mergeCell ref="D548:E548"/>
    <mergeCell ref="F548:G548"/>
    <mergeCell ref="H548:I548"/>
    <mergeCell ref="J548:K548"/>
    <mergeCell ref="L548:M548"/>
    <mergeCell ref="N552:O552"/>
    <mergeCell ref="P552:Q552"/>
    <mergeCell ref="R552:S552"/>
    <mergeCell ref="B553:C553"/>
    <mergeCell ref="D553:E553"/>
    <mergeCell ref="F553:G553"/>
    <mergeCell ref="H553:I553"/>
    <mergeCell ref="J553:K553"/>
    <mergeCell ref="L553:M553"/>
    <mergeCell ref="N553:O553"/>
    <mergeCell ref="B552:C552"/>
    <mergeCell ref="D552:E552"/>
    <mergeCell ref="F552:G552"/>
    <mergeCell ref="H552:I552"/>
    <mergeCell ref="J552:K552"/>
    <mergeCell ref="L552:M552"/>
    <mergeCell ref="R550:S550"/>
    <mergeCell ref="B551:C551"/>
    <mergeCell ref="D551:E551"/>
    <mergeCell ref="F551:G551"/>
    <mergeCell ref="H551:I551"/>
    <mergeCell ref="J551:K551"/>
    <mergeCell ref="L551:M551"/>
    <mergeCell ref="N551:O551"/>
    <mergeCell ref="P551:Q551"/>
    <mergeCell ref="R551:S551"/>
    <mergeCell ref="R554:S554"/>
    <mergeCell ref="B555:C555"/>
    <mergeCell ref="D555:E555"/>
    <mergeCell ref="F555:G555"/>
    <mergeCell ref="H555:I555"/>
    <mergeCell ref="J555:K555"/>
    <mergeCell ref="L555:M555"/>
    <mergeCell ref="N555:O555"/>
    <mergeCell ref="P555:Q555"/>
    <mergeCell ref="R555:S555"/>
    <mergeCell ref="P553:Q553"/>
    <mergeCell ref="R553:S553"/>
    <mergeCell ref="B554:C554"/>
    <mergeCell ref="D554:E554"/>
    <mergeCell ref="F554:G554"/>
    <mergeCell ref="H554:I554"/>
    <mergeCell ref="J554:K554"/>
    <mergeCell ref="L554:M554"/>
    <mergeCell ref="N554:O554"/>
    <mergeCell ref="P554:Q554"/>
    <mergeCell ref="P557:Q557"/>
    <mergeCell ref="R557:S557"/>
    <mergeCell ref="B558:C558"/>
    <mergeCell ref="D558:E558"/>
    <mergeCell ref="F558:G558"/>
    <mergeCell ref="H558:I558"/>
    <mergeCell ref="J558:K558"/>
    <mergeCell ref="L558:M558"/>
    <mergeCell ref="N558:O558"/>
    <mergeCell ref="P558:Q558"/>
    <mergeCell ref="N556:O556"/>
    <mergeCell ref="P556:Q556"/>
    <mergeCell ref="R556:S556"/>
    <mergeCell ref="B557:C557"/>
    <mergeCell ref="D557:E557"/>
    <mergeCell ref="F557:G557"/>
    <mergeCell ref="H557:I557"/>
    <mergeCell ref="J557:K557"/>
    <mergeCell ref="L557:M557"/>
    <mergeCell ref="N557:O557"/>
    <mergeCell ref="B556:C556"/>
    <mergeCell ref="D556:E556"/>
    <mergeCell ref="F556:G556"/>
    <mergeCell ref="H556:I556"/>
    <mergeCell ref="J556:K556"/>
    <mergeCell ref="L556:M556"/>
    <mergeCell ref="N574:O574"/>
    <mergeCell ref="P574:Q574"/>
    <mergeCell ref="N560:O560"/>
    <mergeCell ref="P560:Q560"/>
    <mergeCell ref="R560:S560"/>
    <mergeCell ref="B560:C560"/>
    <mergeCell ref="D560:E560"/>
    <mergeCell ref="F560:G560"/>
    <mergeCell ref="H560:I560"/>
    <mergeCell ref="J560:K560"/>
    <mergeCell ref="L560:M560"/>
    <mergeCell ref="R558:S558"/>
    <mergeCell ref="B559:C559"/>
    <mergeCell ref="D559:E559"/>
    <mergeCell ref="F559:G559"/>
    <mergeCell ref="H559:I559"/>
    <mergeCell ref="J559:K559"/>
    <mergeCell ref="L559:M559"/>
    <mergeCell ref="N559:O559"/>
    <mergeCell ref="P559:Q559"/>
    <mergeCell ref="R559:S559"/>
    <mergeCell ref="F563:G563"/>
    <mergeCell ref="H563:I563"/>
    <mergeCell ref="D564:E564"/>
    <mergeCell ref="F564:G564"/>
    <mergeCell ref="H564:I564"/>
    <mergeCell ref="D565:E565"/>
    <mergeCell ref="F565:G565"/>
    <mergeCell ref="H565:I565"/>
    <mergeCell ref="B569:C569"/>
    <mergeCell ref="B570:C570"/>
    <mergeCell ref="B571:C571"/>
    <mergeCell ref="N576:O576"/>
    <mergeCell ref="P576:Q576"/>
    <mergeCell ref="R576:S576"/>
    <mergeCell ref="B577:C577"/>
    <mergeCell ref="D577:E577"/>
    <mergeCell ref="F577:G577"/>
    <mergeCell ref="H577:I577"/>
    <mergeCell ref="J577:K577"/>
    <mergeCell ref="L577:M577"/>
    <mergeCell ref="N577:O577"/>
    <mergeCell ref="B576:C576"/>
    <mergeCell ref="D576:E576"/>
    <mergeCell ref="F576:G576"/>
    <mergeCell ref="H576:I576"/>
    <mergeCell ref="J576:K576"/>
    <mergeCell ref="L576:M576"/>
    <mergeCell ref="R574:S574"/>
    <mergeCell ref="B575:C575"/>
    <mergeCell ref="D575:E575"/>
    <mergeCell ref="F575:G575"/>
    <mergeCell ref="H575:I575"/>
    <mergeCell ref="J575:K575"/>
    <mergeCell ref="L575:M575"/>
    <mergeCell ref="N575:O575"/>
    <mergeCell ref="P575:Q575"/>
    <mergeCell ref="R575:S575"/>
    <mergeCell ref="B574:C574"/>
    <mergeCell ref="D574:E574"/>
    <mergeCell ref="F574:G574"/>
    <mergeCell ref="H574:I574"/>
    <mergeCell ref="J574:K574"/>
    <mergeCell ref="L574:M574"/>
    <mergeCell ref="R578:S578"/>
    <mergeCell ref="B579:C579"/>
    <mergeCell ref="D579:E579"/>
    <mergeCell ref="F579:G579"/>
    <mergeCell ref="H579:I579"/>
    <mergeCell ref="J579:K579"/>
    <mergeCell ref="L579:M579"/>
    <mergeCell ref="N579:O579"/>
    <mergeCell ref="P579:Q579"/>
    <mergeCell ref="R579:S579"/>
    <mergeCell ref="P577:Q577"/>
    <mergeCell ref="R577:S577"/>
    <mergeCell ref="B578:C578"/>
    <mergeCell ref="D578:E578"/>
    <mergeCell ref="F578:G578"/>
    <mergeCell ref="H578:I578"/>
    <mergeCell ref="J578:K578"/>
    <mergeCell ref="L578:M578"/>
    <mergeCell ref="N578:O578"/>
    <mergeCell ref="P578:Q578"/>
    <mergeCell ref="P581:Q581"/>
    <mergeCell ref="R581:S581"/>
    <mergeCell ref="B582:C582"/>
    <mergeCell ref="D582:E582"/>
    <mergeCell ref="F582:G582"/>
    <mergeCell ref="H582:I582"/>
    <mergeCell ref="J582:K582"/>
    <mergeCell ref="L582:M582"/>
    <mergeCell ref="N582:O582"/>
    <mergeCell ref="P582:Q582"/>
    <mergeCell ref="N580:O580"/>
    <mergeCell ref="P580:Q580"/>
    <mergeCell ref="R580:S580"/>
    <mergeCell ref="B581:C581"/>
    <mergeCell ref="D581:E581"/>
    <mergeCell ref="F581:G581"/>
    <mergeCell ref="H581:I581"/>
    <mergeCell ref="J581:K581"/>
    <mergeCell ref="L581:M581"/>
    <mergeCell ref="N581:O581"/>
    <mergeCell ref="B580:C580"/>
    <mergeCell ref="D580:E580"/>
    <mergeCell ref="F580:G580"/>
    <mergeCell ref="H580:I580"/>
    <mergeCell ref="J580:K580"/>
    <mergeCell ref="L580:M580"/>
    <mergeCell ref="N584:O584"/>
    <mergeCell ref="P584:Q584"/>
    <mergeCell ref="R584:S584"/>
    <mergeCell ref="B585:C585"/>
    <mergeCell ref="D585:E585"/>
    <mergeCell ref="F585:G585"/>
    <mergeCell ref="H585:I585"/>
    <mergeCell ref="J585:K585"/>
    <mergeCell ref="L585:M585"/>
    <mergeCell ref="N585:O585"/>
    <mergeCell ref="B584:C584"/>
    <mergeCell ref="D584:E584"/>
    <mergeCell ref="F584:G584"/>
    <mergeCell ref="H584:I584"/>
    <mergeCell ref="J584:K584"/>
    <mergeCell ref="L584:M584"/>
    <mergeCell ref="R582:S582"/>
    <mergeCell ref="B583:C583"/>
    <mergeCell ref="D583:E583"/>
    <mergeCell ref="F583:G583"/>
    <mergeCell ref="H583:I583"/>
    <mergeCell ref="J583:K583"/>
    <mergeCell ref="L583:M583"/>
    <mergeCell ref="N583:O583"/>
    <mergeCell ref="P583:Q583"/>
    <mergeCell ref="R583:S583"/>
    <mergeCell ref="R586:S586"/>
    <mergeCell ref="B587:C587"/>
    <mergeCell ref="D587:E587"/>
    <mergeCell ref="F587:G587"/>
    <mergeCell ref="H587:I587"/>
    <mergeCell ref="J587:K587"/>
    <mergeCell ref="L587:M587"/>
    <mergeCell ref="N587:O587"/>
    <mergeCell ref="P587:Q587"/>
    <mergeCell ref="R587:S587"/>
    <mergeCell ref="P585:Q585"/>
    <mergeCell ref="R585:S585"/>
    <mergeCell ref="B586:C586"/>
    <mergeCell ref="D586:E586"/>
    <mergeCell ref="F586:G586"/>
    <mergeCell ref="H586:I586"/>
    <mergeCell ref="J586:K586"/>
    <mergeCell ref="L586:M586"/>
    <mergeCell ref="N586:O586"/>
    <mergeCell ref="P586:Q586"/>
    <mergeCell ref="P589:Q589"/>
    <mergeCell ref="R589:S589"/>
    <mergeCell ref="B590:C590"/>
    <mergeCell ref="D590:E590"/>
    <mergeCell ref="F590:G590"/>
    <mergeCell ref="H590:I590"/>
    <mergeCell ref="J590:K590"/>
    <mergeCell ref="L590:M590"/>
    <mergeCell ref="N590:O590"/>
    <mergeCell ref="P590:Q590"/>
    <mergeCell ref="N588:O588"/>
    <mergeCell ref="P588:Q588"/>
    <mergeCell ref="R588:S588"/>
    <mergeCell ref="B589:C589"/>
    <mergeCell ref="D589:E589"/>
    <mergeCell ref="F589:G589"/>
    <mergeCell ref="H589:I589"/>
    <mergeCell ref="J589:K589"/>
    <mergeCell ref="L589:M589"/>
    <mergeCell ref="N589:O589"/>
    <mergeCell ref="B588:C588"/>
    <mergeCell ref="D588:E588"/>
    <mergeCell ref="F588:G588"/>
    <mergeCell ref="H588:I588"/>
    <mergeCell ref="J588:K588"/>
    <mergeCell ref="L588:M588"/>
    <mergeCell ref="N592:O592"/>
    <mergeCell ref="P592:Q592"/>
    <mergeCell ref="R592:S592"/>
    <mergeCell ref="B593:C593"/>
    <mergeCell ref="D593:E593"/>
    <mergeCell ref="F593:G593"/>
    <mergeCell ref="H593:I593"/>
    <mergeCell ref="J593:K593"/>
    <mergeCell ref="L593:M593"/>
    <mergeCell ref="N593:O593"/>
    <mergeCell ref="B592:C592"/>
    <mergeCell ref="D592:E592"/>
    <mergeCell ref="F592:G592"/>
    <mergeCell ref="H592:I592"/>
    <mergeCell ref="J592:K592"/>
    <mergeCell ref="L592:M592"/>
    <mergeCell ref="R590:S590"/>
    <mergeCell ref="B591:C591"/>
    <mergeCell ref="D591:E591"/>
    <mergeCell ref="F591:G591"/>
    <mergeCell ref="H591:I591"/>
    <mergeCell ref="J591:K591"/>
    <mergeCell ref="L591:M591"/>
    <mergeCell ref="N591:O591"/>
    <mergeCell ref="P591:Q591"/>
    <mergeCell ref="R591:S591"/>
    <mergeCell ref="O595:P595"/>
    <mergeCell ref="Q595:R595"/>
    <mergeCell ref="S595:T595"/>
    <mergeCell ref="B596:C596"/>
    <mergeCell ref="D596:E596"/>
    <mergeCell ref="F596:G596"/>
    <mergeCell ref="H596:I596"/>
    <mergeCell ref="J596:K596"/>
    <mergeCell ref="L596:M596"/>
    <mergeCell ref="N596:O596"/>
    <mergeCell ref="P593:Q593"/>
    <mergeCell ref="R593:S593"/>
    <mergeCell ref="B594:B595"/>
    <mergeCell ref="C594:D595"/>
    <mergeCell ref="E594:F595"/>
    <mergeCell ref="G594:H595"/>
    <mergeCell ref="I594:J595"/>
    <mergeCell ref="K594:T594"/>
    <mergeCell ref="K595:L595"/>
    <mergeCell ref="M595:N595"/>
    <mergeCell ref="R597:S597"/>
    <mergeCell ref="B598:C598"/>
    <mergeCell ref="D598:E598"/>
    <mergeCell ref="F598:G598"/>
    <mergeCell ref="H598:I598"/>
    <mergeCell ref="J598:K598"/>
    <mergeCell ref="L598:M598"/>
    <mergeCell ref="N598:O598"/>
    <mergeCell ref="P598:Q598"/>
    <mergeCell ref="R598:S598"/>
    <mergeCell ref="P596:Q596"/>
    <mergeCell ref="R596:S596"/>
    <mergeCell ref="B597:C597"/>
    <mergeCell ref="D597:E597"/>
    <mergeCell ref="F597:G597"/>
    <mergeCell ref="H597:I597"/>
    <mergeCell ref="J597:K597"/>
    <mergeCell ref="L597:M597"/>
    <mergeCell ref="N597:O597"/>
    <mergeCell ref="P597:Q597"/>
    <mergeCell ref="P600:Q600"/>
    <mergeCell ref="R600:S600"/>
    <mergeCell ref="B601:C601"/>
    <mergeCell ref="D601:E601"/>
    <mergeCell ref="F601:G601"/>
    <mergeCell ref="H601:I601"/>
    <mergeCell ref="J601:K601"/>
    <mergeCell ref="L601:M601"/>
    <mergeCell ref="N601:O601"/>
    <mergeCell ref="P601:Q601"/>
    <mergeCell ref="N599:O599"/>
    <mergeCell ref="P599:Q599"/>
    <mergeCell ref="R599:S599"/>
    <mergeCell ref="B600:C600"/>
    <mergeCell ref="D600:E600"/>
    <mergeCell ref="F600:G600"/>
    <mergeCell ref="H600:I600"/>
    <mergeCell ref="J600:K600"/>
    <mergeCell ref="L600:M600"/>
    <mergeCell ref="N600:O600"/>
    <mergeCell ref="B599:C599"/>
    <mergeCell ref="D599:E599"/>
    <mergeCell ref="F599:G599"/>
    <mergeCell ref="H599:I599"/>
    <mergeCell ref="J599:K599"/>
    <mergeCell ref="L599:M599"/>
    <mergeCell ref="N603:O603"/>
    <mergeCell ref="P603:Q603"/>
    <mergeCell ref="R603:S603"/>
    <mergeCell ref="B604:C604"/>
    <mergeCell ref="D604:E604"/>
    <mergeCell ref="F604:G604"/>
    <mergeCell ref="H604:I604"/>
    <mergeCell ref="J604:K604"/>
    <mergeCell ref="L604:M604"/>
    <mergeCell ref="N604:O604"/>
    <mergeCell ref="B603:C603"/>
    <mergeCell ref="D603:E603"/>
    <mergeCell ref="F603:G603"/>
    <mergeCell ref="H603:I603"/>
    <mergeCell ref="J603:K603"/>
    <mergeCell ref="L603:M603"/>
    <mergeCell ref="R601:S601"/>
    <mergeCell ref="B602:C602"/>
    <mergeCell ref="D602:E602"/>
    <mergeCell ref="F602:G602"/>
    <mergeCell ref="H602:I602"/>
    <mergeCell ref="J602:K602"/>
    <mergeCell ref="L602:M602"/>
    <mergeCell ref="N602:O602"/>
    <mergeCell ref="P602:Q602"/>
    <mergeCell ref="R602:S602"/>
    <mergeCell ref="R605:S605"/>
    <mergeCell ref="B606:C606"/>
    <mergeCell ref="D606:E606"/>
    <mergeCell ref="F606:G606"/>
    <mergeCell ref="H606:I606"/>
    <mergeCell ref="J606:K606"/>
    <mergeCell ref="L606:M606"/>
    <mergeCell ref="N606:O606"/>
    <mergeCell ref="P606:Q606"/>
    <mergeCell ref="R606:S606"/>
    <mergeCell ref="P604:Q604"/>
    <mergeCell ref="R604:S604"/>
    <mergeCell ref="B605:C605"/>
    <mergeCell ref="D605:E605"/>
    <mergeCell ref="F605:G605"/>
    <mergeCell ref="H605:I605"/>
    <mergeCell ref="J605:K605"/>
    <mergeCell ref="L605:M605"/>
    <mergeCell ref="N605:O605"/>
    <mergeCell ref="P605:Q605"/>
    <mergeCell ref="P608:Q608"/>
    <mergeCell ref="R608:S608"/>
    <mergeCell ref="B609:C609"/>
    <mergeCell ref="D609:E609"/>
    <mergeCell ref="F609:G609"/>
    <mergeCell ref="H609:I609"/>
    <mergeCell ref="J609:K609"/>
    <mergeCell ref="L609:M609"/>
    <mergeCell ref="N609:O609"/>
    <mergeCell ref="P609:Q609"/>
    <mergeCell ref="N607:O607"/>
    <mergeCell ref="P607:Q607"/>
    <mergeCell ref="R607:S607"/>
    <mergeCell ref="B608:C608"/>
    <mergeCell ref="D608:E608"/>
    <mergeCell ref="F608:G608"/>
    <mergeCell ref="H608:I608"/>
    <mergeCell ref="J608:K608"/>
    <mergeCell ref="L608:M608"/>
    <mergeCell ref="N608:O608"/>
    <mergeCell ref="B607:C607"/>
    <mergeCell ref="D607:E607"/>
    <mergeCell ref="F607:G607"/>
    <mergeCell ref="H607:I607"/>
    <mergeCell ref="J607:K607"/>
    <mergeCell ref="L607:M607"/>
    <mergeCell ref="N611:O611"/>
    <mergeCell ref="P611:Q611"/>
    <mergeCell ref="R611:S611"/>
    <mergeCell ref="B612:C612"/>
    <mergeCell ref="D612:E612"/>
    <mergeCell ref="F612:G612"/>
    <mergeCell ref="H612:I612"/>
    <mergeCell ref="J612:K612"/>
    <mergeCell ref="L612:M612"/>
    <mergeCell ref="N612:O612"/>
    <mergeCell ref="B611:C611"/>
    <mergeCell ref="D611:E611"/>
    <mergeCell ref="F611:G611"/>
    <mergeCell ref="H611:I611"/>
    <mergeCell ref="J611:K611"/>
    <mergeCell ref="L611:M611"/>
    <mergeCell ref="R609:S609"/>
    <mergeCell ref="B610:C610"/>
    <mergeCell ref="D610:E610"/>
    <mergeCell ref="F610:G610"/>
    <mergeCell ref="H610:I610"/>
    <mergeCell ref="J610:K610"/>
    <mergeCell ref="L610:M610"/>
    <mergeCell ref="N610:O610"/>
    <mergeCell ref="P610:Q610"/>
    <mergeCell ref="R610:S610"/>
    <mergeCell ref="R613:S613"/>
    <mergeCell ref="B614:C614"/>
    <mergeCell ref="D614:E614"/>
    <mergeCell ref="F614:G614"/>
    <mergeCell ref="H614:I614"/>
    <mergeCell ref="J614:K614"/>
    <mergeCell ref="L614:M614"/>
    <mergeCell ref="N614:O614"/>
    <mergeCell ref="P614:Q614"/>
    <mergeCell ref="R614:S614"/>
    <mergeCell ref="P612:Q612"/>
    <mergeCell ref="R612:S612"/>
    <mergeCell ref="B613:C613"/>
    <mergeCell ref="D613:E613"/>
    <mergeCell ref="F613:G613"/>
    <mergeCell ref="H613:I613"/>
    <mergeCell ref="J613:K613"/>
    <mergeCell ref="L613:M613"/>
    <mergeCell ref="N613:O613"/>
    <mergeCell ref="P613:Q613"/>
    <mergeCell ref="P616:Q616"/>
    <mergeCell ref="R616:S616"/>
    <mergeCell ref="B617:C617"/>
    <mergeCell ref="D617:E617"/>
    <mergeCell ref="F617:G617"/>
    <mergeCell ref="H617:I617"/>
    <mergeCell ref="J617:K617"/>
    <mergeCell ref="L617:M617"/>
    <mergeCell ref="N617:O617"/>
    <mergeCell ref="P617:Q617"/>
    <mergeCell ref="N615:O615"/>
    <mergeCell ref="P615:Q615"/>
    <mergeCell ref="R615:S615"/>
    <mergeCell ref="B616:C616"/>
    <mergeCell ref="D616:E616"/>
    <mergeCell ref="F616:G616"/>
    <mergeCell ref="H616:I616"/>
    <mergeCell ref="J616:K616"/>
    <mergeCell ref="L616:M616"/>
    <mergeCell ref="N616:O616"/>
    <mergeCell ref="B615:C615"/>
    <mergeCell ref="D615:E615"/>
    <mergeCell ref="F615:G615"/>
    <mergeCell ref="H615:I615"/>
    <mergeCell ref="J615:K615"/>
    <mergeCell ref="L615:M615"/>
    <mergeCell ref="N619:O619"/>
    <mergeCell ref="P619:Q619"/>
    <mergeCell ref="R619:S619"/>
    <mergeCell ref="B620:C620"/>
    <mergeCell ref="D620:E620"/>
    <mergeCell ref="F620:G620"/>
    <mergeCell ref="H620:I620"/>
    <mergeCell ref="J620:K620"/>
    <mergeCell ref="L620:M620"/>
    <mergeCell ref="N620:O620"/>
    <mergeCell ref="B619:C619"/>
    <mergeCell ref="D619:E619"/>
    <mergeCell ref="F619:G619"/>
    <mergeCell ref="H619:I619"/>
    <mergeCell ref="J619:K619"/>
    <mergeCell ref="L619:M619"/>
    <mergeCell ref="R617:S617"/>
    <mergeCell ref="B618:C618"/>
    <mergeCell ref="D618:E618"/>
    <mergeCell ref="F618:G618"/>
    <mergeCell ref="H618:I618"/>
    <mergeCell ref="J618:K618"/>
    <mergeCell ref="L618:M618"/>
    <mergeCell ref="N618:O618"/>
    <mergeCell ref="P618:Q618"/>
    <mergeCell ref="R618:S618"/>
    <mergeCell ref="R621:S621"/>
    <mergeCell ref="B622:C622"/>
    <mergeCell ref="D622:E622"/>
    <mergeCell ref="F622:G622"/>
    <mergeCell ref="H622:I622"/>
    <mergeCell ref="J622:K622"/>
    <mergeCell ref="L622:M622"/>
    <mergeCell ref="N622:O622"/>
    <mergeCell ref="P622:Q622"/>
    <mergeCell ref="R622:S622"/>
    <mergeCell ref="P620:Q620"/>
    <mergeCell ref="R620:S620"/>
    <mergeCell ref="B621:C621"/>
    <mergeCell ref="D621:E621"/>
    <mergeCell ref="F621:G621"/>
    <mergeCell ref="H621:I621"/>
    <mergeCell ref="J621:K621"/>
    <mergeCell ref="L621:M621"/>
    <mergeCell ref="N621:O621"/>
    <mergeCell ref="P621:Q621"/>
    <mergeCell ref="P624:Q624"/>
    <mergeCell ref="R624:S624"/>
    <mergeCell ref="B625:C625"/>
    <mergeCell ref="D625:E625"/>
    <mergeCell ref="F625:G625"/>
    <mergeCell ref="H625:I625"/>
    <mergeCell ref="J625:K625"/>
    <mergeCell ref="L625:M625"/>
    <mergeCell ref="N625:O625"/>
    <mergeCell ref="P625:Q625"/>
    <mergeCell ref="N623:O623"/>
    <mergeCell ref="P623:Q623"/>
    <mergeCell ref="R623:S623"/>
    <mergeCell ref="B624:C624"/>
    <mergeCell ref="D624:E624"/>
    <mergeCell ref="F624:G624"/>
    <mergeCell ref="H624:I624"/>
    <mergeCell ref="J624:K624"/>
    <mergeCell ref="L624:M624"/>
    <mergeCell ref="N624:O624"/>
    <mergeCell ref="B623:C623"/>
    <mergeCell ref="D623:E623"/>
    <mergeCell ref="F623:G623"/>
    <mergeCell ref="H623:I623"/>
    <mergeCell ref="J623:K623"/>
    <mergeCell ref="L623:M623"/>
    <mergeCell ref="N627:O627"/>
    <mergeCell ref="P627:Q627"/>
    <mergeCell ref="R627:S627"/>
    <mergeCell ref="B628:C628"/>
    <mergeCell ref="D628:E628"/>
    <mergeCell ref="F628:G628"/>
    <mergeCell ref="H628:I628"/>
    <mergeCell ref="J628:K628"/>
    <mergeCell ref="L628:M628"/>
    <mergeCell ref="N628:O628"/>
    <mergeCell ref="B627:C627"/>
    <mergeCell ref="D627:E627"/>
    <mergeCell ref="F627:G627"/>
    <mergeCell ref="H627:I627"/>
    <mergeCell ref="J627:K627"/>
    <mergeCell ref="L627:M627"/>
    <mergeCell ref="R625:S625"/>
    <mergeCell ref="B626:C626"/>
    <mergeCell ref="D626:E626"/>
    <mergeCell ref="F626:G626"/>
    <mergeCell ref="H626:I626"/>
    <mergeCell ref="J626:K626"/>
    <mergeCell ref="L626:M626"/>
    <mergeCell ref="N626:O626"/>
    <mergeCell ref="P626:Q626"/>
    <mergeCell ref="R626:S626"/>
    <mergeCell ref="R629:S629"/>
    <mergeCell ref="B630:C630"/>
    <mergeCell ref="D630:E630"/>
    <mergeCell ref="F630:G630"/>
    <mergeCell ref="H630:I630"/>
    <mergeCell ref="J630:K630"/>
    <mergeCell ref="L630:M630"/>
    <mergeCell ref="N630:O630"/>
    <mergeCell ref="P630:Q630"/>
    <mergeCell ref="R630:S630"/>
    <mergeCell ref="P628:Q628"/>
    <mergeCell ref="R628:S628"/>
    <mergeCell ref="B629:C629"/>
    <mergeCell ref="D629:E629"/>
    <mergeCell ref="F629:G629"/>
    <mergeCell ref="H629:I629"/>
    <mergeCell ref="J629:K629"/>
    <mergeCell ref="L629:M629"/>
    <mergeCell ref="N629:O629"/>
    <mergeCell ref="P629:Q629"/>
    <mergeCell ref="P632:Q632"/>
    <mergeCell ref="R632:S632"/>
    <mergeCell ref="B633:C633"/>
    <mergeCell ref="D633:E633"/>
    <mergeCell ref="F633:G633"/>
    <mergeCell ref="H633:I633"/>
    <mergeCell ref="J633:K633"/>
    <mergeCell ref="L633:M633"/>
    <mergeCell ref="N633:O633"/>
    <mergeCell ref="P633:Q633"/>
    <mergeCell ref="N631:O631"/>
    <mergeCell ref="P631:Q631"/>
    <mergeCell ref="R631:S631"/>
    <mergeCell ref="B632:C632"/>
    <mergeCell ref="D632:E632"/>
    <mergeCell ref="F632:G632"/>
    <mergeCell ref="H632:I632"/>
    <mergeCell ref="J632:K632"/>
    <mergeCell ref="L632:M632"/>
    <mergeCell ref="N632:O632"/>
    <mergeCell ref="B631:C631"/>
    <mergeCell ref="D631:E631"/>
    <mergeCell ref="F631:G631"/>
    <mergeCell ref="H631:I631"/>
    <mergeCell ref="J631:K631"/>
    <mergeCell ref="L631:M631"/>
    <mergeCell ref="N635:O635"/>
    <mergeCell ref="P635:Q635"/>
    <mergeCell ref="R635:S635"/>
    <mergeCell ref="B636:C636"/>
    <mergeCell ref="D636:E636"/>
    <mergeCell ref="F636:G636"/>
    <mergeCell ref="H636:I636"/>
    <mergeCell ref="J636:K636"/>
    <mergeCell ref="L636:M636"/>
    <mergeCell ref="N636:O636"/>
    <mergeCell ref="B635:C635"/>
    <mergeCell ref="D635:E635"/>
    <mergeCell ref="F635:G635"/>
    <mergeCell ref="H635:I635"/>
    <mergeCell ref="J635:K635"/>
    <mergeCell ref="L635:M635"/>
    <mergeCell ref="R633:S633"/>
    <mergeCell ref="B634:C634"/>
    <mergeCell ref="D634:E634"/>
    <mergeCell ref="F634:G634"/>
    <mergeCell ref="H634:I634"/>
    <mergeCell ref="J634:K634"/>
    <mergeCell ref="L634:M634"/>
    <mergeCell ref="N634:O634"/>
    <mergeCell ref="P634:Q634"/>
    <mergeCell ref="R634:S634"/>
    <mergeCell ref="O638:P638"/>
    <mergeCell ref="Q638:R638"/>
    <mergeCell ref="S638:T638"/>
    <mergeCell ref="B639:C639"/>
    <mergeCell ref="D639:E639"/>
    <mergeCell ref="F639:G639"/>
    <mergeCell ref="H639:I639"/>
    <mergeCell ref="J639:K639"/>
    <mergeCell ref="L639:M639"/>
    <mergeCell ref="N639:O639"/>
    <mergeCell ref="P636:Q636"/>
    <mergeCell ref="R636:S636"/>
    <mergeCell ref="B637:B638"/>
    <mergeCell ref="C637:D638"/>
    <mergeCell ref="E637:F638"/>
    <mergeCell ref="G637:H638"/>
    <mergeCell ref="I637:J638"/>
    <mergeCell ref="K637:T637"/>
    <mergeCell ref="K638:L638"/>
    <mergeCell ref="M638:N638"/>
    <mergeCell ref="R640:S640"/>
    <mergeCell ref="B641:C641"/>
    <mergeCell ref="D641:E641"/>
    <mergeCell ref="F641:G641"/>
    <mergeCell ref="H641:I641"/>
    <mergeCell ref="J641:K641"/>
    <mergeCell ref="L641:M641"/>
    <mergeCell ref="N641:O641"/>
    <mergeCell ref="P641:Q641"/>
    <mergeCell ref="R641:S641"/>
    <mergeCell ref="P639:Q639"/>
    <mergeCell ref="R639:S639"/>
    <mergeCell ref="B640:C640"/>
    <mergeCell ref="D640:E640"/>
    <mergeCell ref="F640:G640"/>
    <mergeCell ref="H640:I640"/>
    <mergeCell ref="J640:K640"/>
    <mergeCell ref="L640:M640"/>
    <mergeCell ref="N640:O640"/>
    <mergeCell ref="P640:Q640"/>
    <mergeCell ref="P643:Q643"/>
    <mergeCell ref="R643:S643"/>
    <mergeCell ref="B644:C644"/>
    <mergeCell ref="D644:E644"/>
    <mergeCell ref="F644:G644"/>
    <mergeCell ref="H644:I644"/>
    <mergeCell ref="J644:K644"/>
    <mergeCell ref="L644:M644"/>
    <mergeCell ref="N644:O644"/>
    <mergeCell ref="P644:Q644"/>
    <mergeCell ref="N642:O642"/>
    <mergeCell ref="P642:Q642"/>
    <mergeCell ref="R642:S642"/>
    <mergeCell ref="B643:C643"/>
    <mergeCell ref="D643:E643"/>
    <mergeCell ref="F643:G643"/>
    <mergeCell ref="H643:I643"/>
    <mergeCell ref="J643:K643"/>
    <mergeCell ref="L643:M643"/>
    <mergeCell ref="N643:O643"/>
    <mergeCell ref="B642:C642"/>
    <mergeCell ref="D642:E642"/>
    <mergeCell ref="F642:G642"/>
    <mergeCell ref="H642:I642"/>
    <mergeCell ref="J642:K642"/>
    <mergeCell ref="L642:M642"/>
    <mergeCell ref="N646:O646"/>
    <mergeCell ref="P646:Q646"/>
    <mergeCell ref="R646:S646"/>
    <mergeCell ref="B647:C647"/>
    <mergeCell ref="D647:E647"/>
    <mergeCell ref="F647:G647"/>
    <mergeCell ref="H647:I647"/>
    <mergeCell ref="J647:K647"/>
    <mergeCell ref="L647:M647"/>
    <mergeCell ref="N647:O647"/>
    <mergeCell ref="B646:C646"/>
    <mergeCell ref="D646:E646"/>
    <mergeCell ref="F646:G646"/>
    <mergeCell ref="H646:I646"/>
    <mergeCell ref="J646:K646"/>
    <mergeCell ref="L646:M646"/>
    <mergeCell ref="R644:S644"/>
    <mergeCell ref="B645:C645"/>
    <mergeCell ref="D645:E645"/>
    <mergeCell ref="F645:G645"/>
    <mergeCell ref="H645:I645"/>
    <mergeCell ref="J645:K645"/>
    <mergeCell ref="L645:M645"/>
    <mergeCell ref="N645:O645"/>
    <mergeCell ref="P645:Q645"/>
    <mergeCell ref="R645:S645"/>
    <mergeCell ref="R648:S648"/>
    <mergeCell ref="B649:C649"/>
    <mergeCell ref="D649:E649"/>
    <mergeCell ref="F649:G649"/>
    <mergeCell ref="H649:I649"/>
    <mergeCell ref="J649:K649"/>
    <mergeCell ref="L649:M649"/>
    <mergeCell ref="N649:O649"/>
    <mergeCell ref="P649:Q649"/>
    <mergeCell ref="R649:S649"/>
    <mergeCell ref="P647:Q647"/>
    <mergeCell ref="R647:S647"/>
    <mergeCell ref="B648:C648"/>
    <mergeCell ref="D648:E648"/>
    <mergeCell ref="F648:G648"/>
    <mergeCell ref="H648:I648"/>
    <mergeCell ref="J648:K648"/>
    <mergeCell ref="L648:M648"/>
    <mergeCell ref="N648:O648"/>
    <mergeCell ref="P648:Q648"/>
    <mergeCell ref="D652:E652"/>
    <mergeCell ref="F652:G652"/>
    <mergeCell ref="H652:I652"/>
    <mergeCell ref="J652:K652"/>
    <mergeCell ref="L652:M652"/>
    <mergeCell ref="N652:O652"/>
    <mergeCell ref="P652:Q652"/>
    <mergeCell ref="N650:O650"/>
    <mergeCell ref="P650:Q650"/>
    <mergeCell ref="R650:S650"/>
    <mergeCell ref="B651:C651"/>
    <mergeCell ref="D651:E651"/>
    <mergeCell ref="F651:G651"/>
    <mergeCell ref="H651:I651"/>
    <mergeCell ref="J651:K651"/>
    <mergeCell ref="L651:M651"/>
    <mergeCell ref="N651:O651"/>
    <mergeCell ref="B650:C650"/>
    <mergeCell ref="D650:E650"/>
    <mergeCell ref="F650:G650"/>
    <mergeCell ref="H650:I650"/>
    <mergeCell ref="J650:K650"/>
    <mergeCell ref="L650:M650"/>
    <mergeCell ref="P651:Q651"/>
    <mergeCell ref="R651:S651"/>
    <mergeCell ref="F573:G573"/>
    <mergeCell ref="H573:I573"/>
    <mergeCell ref="F569:G569"/>
    <mergeCell ref="H569:I569"/>
    <mergeCell ref="D570:E570"/>
    <mergeCell ref="F570:G570"/>
    <mergeCell ref="H570:I570"/>
    <mergeCell ref="D571:E571"/>
    <mergeCell ref="F571:G571"/>
    <mergeCell ref="N654:O654"/>
    <mergeCell ref="P654:Q654"/>
    <mergeCell ref="R654:S654"/>
    <mergeCell ref="B655:U655"/>
    <mergeCell ref="B656:U656"/>
    <mergeCell ref="B657:U657"/>
    <mergeCell ref="B654:C654"/>
    <mergeCell ref="D654:E654"/>
    <mergeCell ref="F654:G654"/>
    <mergeCell ref="H654:I654"/>
    <mergeCell ref="J654:K654"/>
    <mergeCell ref="L654:M654"/>
    <mergeCell ref="R652:S652"/>
    <mergeCell ref="B653:C653"/>
    <mergeCell ref="D653:E653"/>
    <mergeCell ref="F653:G653"/>
    <mergeCell ref="H653:I653"/>
    <mergeCell ref="J653:K653"/>
    <mergeCell ref="L653:M653"/>
    <mergeCell ref="N653:O653"/>
    <mergeCell ref="P653:Q653"/>
    <mergeCell ref="R653:S653"/>
    <mergeCell ref="B652:C652"/>
    <mergeCell ref="H571:I571"/>
    <mergeCell ref="F566:G566"/>
    <mergeCell ref="H566:I566"/>
    <mergeCell ref="D567:E567"/>
    <mergeCell ref="F567:G567"/>
    <mergeCell ref="H567:I567"/>
    <mergeCell ref="D568:E568"/>
    <mergeCell ref="F568:G568"/>
    <mergeCell ref="H568:I568"/>
    <mergeCell ref="B572:C572"/>
    <mergeCell ref="B573:C573"/>
    <mergeCell ref="D561:E561"/>
    <mergeCell ref="D562:E562"/>
    <mergeCell ref="D563:E563"/>
    <mergeCell ref="D566:E566"/>
    <mergeCell ref="D569:E569"/>
    <mergeCell ref="B563:C563"/>
    <mergeCell ref="B564:C564"/>
    <mergeCell ref="B565:C565"/>
    <mergeCell ref="B566:C566"/>
    <mergeCell ref="B567:C567"/>
    <mergeCell ref="B568:C568"/>
    <mergeCell ref="B561:C561"/>
    <mergeCell ref="B562:C562"/>
    <mergeCell ref="F561:G561"/>
    <mergeCell ref="H561:I561"/>
    <mergeCell ref="F562:G562"/>
    <mergeCell ref="H562:I562"/>
    <mergeCell ref="D572:E572"/>
    <mergeCell ref="F572:G572"/>
    <mergeCell ref="H572:I572"/>
    <mergeCell ref="D573:E57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258D-E3E1-42AF-A13F-C21B9E6767E8}">
  <dimension ref="A1"/>
  <sheetViews>
    <sheetView workbookViewId="0">
      <selection activeCell="G31" sqref="G31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4:L22"/>
  <sheetViews>
    <sheetView workbookViewId="0">
      <selection activeCell="F12" sqref="F12"/>
    </sheetView>
  </sheetViews>
  <sheetFormatPr defaultRowHeight="15" x14ac:dyDescent="0.25"/>
  <cols>
    <col min="4" max="4" width="30" customWidth="1"/>
    <col min="5" max="5" width="3.85546875" customWidth="1"/>
    <col min="6" max="6" width="18" bestFit="1" customWidth="1"/>
    <col min="8" max="8" width="18" bestFit="1" customWidth="1"/>
    <col min="9" max="9" width="6.42578125" customWidth="1"/>
    <col min="10" max="10" width="18" bestFit="1" customWidth="1"/>
    <col min="11" max="11" width="15.28515625" bestFit="1" customWidth="1"/>
  </cols>
  <sheetData>
    <row r="4" spans="4:12" x14ac:dyDescent="0.25">
      <c r="D4" t="s">
        <v>94</v>
      </c>
    </row>
    <row r="7" spans="4:12" ht="15.75" thickBot="1" x14ac:dyDescent="0.3">
      <c r="D7" t="s">
        <v>89</v>
      </c>
      <c r="J7" s="21">
        <f>+K18</f>
        <v>7888956</v>
      </c>
      <c r="K7" s="24">
        <f>+J7/J8*100</f>
        <v>5.7491011566904358E-2</v>
      </c>
      <c r="L7" s="25" t="s">
        <v>92</v>
      </c>
    </row>
    <row r="8" spans="4:12" ht="15.75" thickTop="1" x14ac:dyDescent="0.25">
      <c r="J8" s="17">
        <f>+H11</f>
        <v>13722068519.91</v>
      </c>
    </row>
    <row r="11" spans="4:12" ht="15.75" thickBot="1" x14ac:dyDescent="0.3">
      <c r="D11" t="s">
        <v>90</v>
      </c>
      <c r="H11" s="24">
        <f>+F12-F13</f>
        <v>13722068519.91</v>
      </c>
    </row>
    <row r="12" spans="4:12" ht="15.75" thickTop="1" x14ac:dyDescent="0.25">
      <c r="D12" t="s">
        <v>93</v>
      </c>
      <c r="F12" s="18">
        <v>18045328129.57</v>
      </c>
    </row>
    <row r="13" spans="4:12" x14ac:dyDescent="0.25">
      <c r="D13" t="s">
        <v>91</v>
      </c>
      <c r="F13" s="18">
        <v>4323259609.6599998</v>
      </c>
    </row>
    <row r="16" spans="4:12" x14ac:dyDescent="0.25">
      <c r="D16" t="s">
        <v>95</v>
      </c>
    </row>
    <row r="17" spans="4:11" x14ac:dyDescent="0.25">
      <c r="D17" t="s">
        <v>96</v>
      </c>
      <c r="F17" s="26">
        <v>306181933.56999999</v>
      </c>
      <c r="H17" t="s">
        <v>100</v>
      </c>
      <c r="K17" s="18">
        <v>298292977.56999999</v>
      </c>
    </row>
    <row r="18" spans="4:11" x14ac:dyDescent="0.25">
      <c r="D18" t="s">
        <v>97</v>
      </c>
      <c r="F18" s="27">
        <v>17747035152</v>
      </c>
      <c r="H18" t="s">
        <v>101</v>
      </c>
      <c r="K18" s="18">
        <v>7888956</v>
      </c>
    </row>
    <row r="19" spans="4:11" ht="15.75" thickBot="1" x14ac:dyDescent="0.3">
      <c r="D19" s="28" t="s">
        <v>98</v>
      </c>
      <c r="F19" s="24">
        <f>+F17+F18</f>
        <v>18053217085.57</v>
      </c>
      <c r="K19" s="24">
        <f>SUM(K17:K18)</f>
        <v>306181933.56999999</v>
      </c>
    </row>
    <row r="20" spans="4:11" ht="15.75" thickTop="1" x14ac:dyDescent="0.25">
      <c r="D20" t="s">
        <v>99</v>
      </c>
      <c r="F20" s="29">
        <v>4323259609.6599998</v>
      </c>
    </row>
    <row r="21" spans="4:11" ht="15.75" thickBot="1" x14ac:dyDescent="0.3">
      <c r="F21" s="24">
        <f>+F19-F20</f>
        <v>13729957475.91</v>
      </c>
    </row>
    <row r="22" spans="4:11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P1 Presupuesto Aprobado</vt:lpstr>
      <vt:lpstr>Sheet2</vt:lpstr>
      <vt:lpstr>Gastos</vt:lpstr>
      <vt:lpstr>Ingresos</vt:lpstr>
      <vt:lpstr>pres.total</vt:lpstr>
      <vt:lpstr>Sheet3</vt:lpstr>
      <vt:lpstr>Sheet1</vt:lpstr>
      <vt:lpstr>Gastos!Print_Area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Bianka Peralta</cp:lastModifiedBy>
  <cp:lastPrinted>2024-12-11T20:54:42Z</cp:lastPrinted>
  <dcterms:created xsi:type="dcterms:W3CDTF">2021-10-07T16:54:12Z</dcterms:created>
  <dcterms:modified xsi:type="dcterms:W3CDTF">2024-12-11T20:55:21Z</dcterms:modified>
</cp:coreProperties>
</file>