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updateLinks="never" defaultThemeVersion="124226"/>
  <mc:AlternateContent xmlns:mc="http://schemas.openxmlformats.org/markup-compatibility/2006">
    <mc:Choice Requires="x15">
      <x15ac:absPath xmlns:x15ac="http://schemas.microsoft.com/office/spreadsheetml/2010/11/ac" url="C:\Users\jennifer_gomez\Desktop\"/>
    </mc:Choice>
  </mc:AlternateContent>
  <xr:revisionPtr revIDLastSave="0" documentId="8_{6BE4E2EC-E635-4750-B872-10A536DF15C9}" xr6:coauthVersionLast="47" xr6:coauthVersionMax="47" xr10:uidLastSave="{00000000-0000-0000-0000-000000000000}"/>
  <bookViews>
    <workbookView xWindow="-120" yWindow="-120" windowWidth="29040" windowHeight="15840" tabRatio="598" activeTab="1" xr2:uid="{00000000-000D-0000-FFFF-FFFF00000000}"/>
  </bookViews>
  <sheets>
    <sheet name="DATA CRUDA 2022 " sheetId="8" r:id="rId1"/>
    <sheet name="TRANSPARENCIA" sheetId="3" r:id="rId2"/>
    <sheet name="DATA VALIDATION" sheetId="2" state="hidden" r:id="rId3"/>
    <sheet name="P-TRANSP." sheetId="7" state="hidden" r:id="rId4"/>
    <sheet name="PIVOT" sheetId="4" state="hidden" r:id="rId5"/>
  </sheets>
  <definedNames>
    <definedName name="Meses">'DATA VALIDATION'!$B$28:$C$39</definedName>
    <definedName name="Solicitud_tiempo">'DATA VALIDATION'!$B$5:$C$22</definedName>
    <definedName name="tiempo">'DATA VALIDATION'!#REF!</definedName>
    <definedName name="Tiempo2">'DATA VALIDATION'!#REF!</definedName>
    <definedName name="Tiempo3">'DATA VALIDATION'!$B$6:$C$9</definedName>
  </definedNames>
  <calcPr calcId="191029"/>
  <pivotCaches>
    <pivotCache cacheId="9" r:id="rId6"/>
    <pivotCache cacheId="1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0" i="2" l="1"/>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L25" i="2"/>
  <c r="L38" i="2" s="1"/>
  <c r="M10" i="2"/>
  <c r="L10" i="2"/>
  <c r="K10" i="2"/>
  <c r="J10" i="2"/>
  <c r="I10" i="2"/>
  <c r="H10" i="2"/>
  <c r="M33" i="3"/>
  <c r="L33" i="3"/>
  <c r="K33" i="3"/>
  <c r="J33" i="3"/>
  <c r="I33" i="3"/>
  <c r="G33" i="3"/>
  <c r="M32" i="3"/>
  <c r="L32" i="3"/>
  <c r="K32" i="3"/>
  <c r="J32" i="3"/>
  <c r="I32" i="3"/>
  <c r="G32" i="3"/>
  <c r="M31" i="3"/>
  <c r="L31" i="3"/>
  <c r="K31" i="3"/>
  <c r="J31" i="3"/>
  <c r="I31" i="3"/>
  <c r="G31" i="3"/>
  <c r="M30" i="3"/>
  <c r="L30" i="3"/>
  <c r="K30" i="3"/>
  <c r="J30" i="3"/>
  <c r="I30" i="3"/>
  <c r="G30" i="3"/>
  <c r="M29" i="3"/>
  <c r="L29" i="3"/>
  <c r="K29" i="3"/>
  <c r="J29" i="3"/>
  <c r="G29" i="3"/>
  <c r="M28" i="3"/>
  <c r="L28" i="3"/>
  <c r="K28" i="3"/>
  <c r="J28" i="3"/>
  <c r="I28" i="3"/>
  <c r="G28" i="3"/>
  <c r="M27" i="3"/>
  <c r="L27" i="3"/>
  <c r="K27" i="3"/>
  <c r="J27" i="3"/>
  <c r="I27" i="3"/>
  <c r="G27" i="3"/>
  <c r="M26" i="3"/>
  <c r="L26" i="3"/>
  <c r="K26" i="3"/>
  <c r="J26" i="3"/>
  <c r="I26" i="3"/>
  <c r="G26" i="3"/>
  <c r="L29" i="2" l="1"/>
  <c r="B8" i="3" s="1"/>
  <c r="B17" i="3"/>
  <c r="L27" i="2"/>
  <c r="B6" i="3" s="1"/>
  <c r="L31" i="2"/>
  <c r="B10" i="3" s="1"/>
  <c r="L35" i="2"/>
  <c r="B14" i="3" s="1"/>
  <c r="L28" i="2"/>
  <c r="B7" i="3" s="1"/>
  <c r="L32" i="2"/>
  <c r="B11" i="3" s="1"/>
  <c r="L36" i="2"/>
  <c r="L33" i="2"/>
  <c r="B12" i="3" s="1"/>
  <c r="L37" i="2"/>
  <c r="L30" i="2"/>
  <c r="B9" i="3" s="1"/>
  <c r="L34" i="2"/>
  <c r="B13" i="3" s="1"/>
  <c r="H9" i="2" l="1"/>
  <c r="H7" i="2"/>
  <c r="B15" i="3"/>
  <c r="H8" i="2"/>
  <c r="B16" i="3"/>
  <c r="I8" i="2" l="1"/>
  <c r="K9" i="2"/>
  <c r="M9" i="2"/>
  <c r="J9" i="2"/>
  <c r="L9" i="2"/>
  <c r="I9" i="2"/>
  <c r="J7" i="2"/>
  <c r="I7" i="2"/>
  <c r="L8" i="2" l="1"/>
  <c r="K8" i="2"/>
  <c r="L7" i="2"/>
  <c r="K7" i="2"/>
  <c r="M8" i="2"/>
  <c r="M7" i="2"/>
  <c r="J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Garces</author>
  </authors>
  <commentList>
    <comment ref="U4" authorId="0" shapeId="0" xr:uid="{00000000-0006-0000-0200-000001000000}">
      <text>
        <r>
          <rPr>
            <b/>
            <sz val="8"/>
            <color indexed="81"/>
            <rFont val="Tahoma"/>
            <family val="2"/>
          </rPr>
          <t>Teresa Garces:</t>
        </r>
        <r>
          <rPr>
            <sz val="8"/>
            <color indexed="81"/>
            <rFont val="Tahoma"/>
            <family val="2"/>
          </rPr>
          <t xml:space="preserve">
Días feriados entre las fechas de solicitud y las de entrega. NO COLOCAR FINES DE SEMANA</t>
        </r>
      </text>
    </comment>
  </commentList>
</comments>
</file>

<file path=xl/sharedStrings.xml><?xml version="1.0" encoding="utf-8"?>
<sst xmlns="http://schemas.openxmlformats.org/spreadsheetml/2006/main" count="266" uniqueCount="110">
  <si>
    <t>Base de Datos</t>
  </si>
  <si>
    <t>Recursos Humanos</t>
  </si>
  <si>
    <t>Página Web</t>
  </si>
  <si>
    <t>Rechazada</t>
  </si>
  <si>
    <t>Procede</t>
  </si>
  <si>
    <t>Row Labels</t>
  </si>
  <si>
    <t>Grand Total</t>
  </si>
  <si>
    <t>Column Labels</t>
  </si>
  <si>
    <t>Count of Tiempo estipulado</t>
  </si>
  <si>
    <t>Dias feriados</t>
  </si>
  <si>
    <t>Feriados</t>
  </si>
  <si>
    <r>
      <t xml:space="preserve">Días feriados
</t>
    </r>
    <r>
      <rPr>
        <b/>
        <sz val="10"/>
        <color theme="1"/>
        <rFont val="Calibri"/>
        <family val="2"/>
        <scheme val="minor"/>
      </rPr>
      <t>(MES/DIA/AÑO)</t>
    </r>
  </si>
  <si>
    <t>MES</t>
  </si>
  <si>
    <t>Referida</t>
  </si>
  <si>
    <t xml:space="preserve">Enero </t>
  </si>
  <si>
    <t>Febrero</t>
  </si>
  <si>
    <t>Marzo</t>
  </si>
  <si>
    <t>Abril</t>
  </si>
  <si>
    <t>Mayo</t>
  </si>
  <si>
    <t>Junio</t>
  </si>
  <si>
    <t>Julio</t>
  </si>
  <si>
    <t>Agosto</t>
  </si>
  <si>
    <t>Septiembre</t>
  </si>
  <si>
    <t>Octubre</t>
  </si>
  <si>
    <t>Noviembre</t>
  </si>
  <si>
    <t>Diciembre</t>
  </si>
  <si>
    <t>A TIEMPO</t>
  </si>
  <si>
    <t>MESES</t>
  </si>
  <si>
    <t>SOLICITUDES RECIBIDAS</t>
  </si>
  <si>
    <t>SOLICITUDES RESPONDIDAS</t>
  </si>
  <si>
    <t>ANTES DE 10 DIAS</t>
  </si>
  <si>
    <t xml:space="preserve"> DE 10 A  15 DIAS </t>
  </si>
  <si>
    <t>REFERIDAS</t>
  </si>
  <si>
    <t>RECHAZADAS</t>
  </si>
  <si>
    <t>TOTAL</t>
  </si>
  <si>
    <t>Mes</t>
  </si>
  <si>
    <t>Año</t>
  </si>
  <si>
    <t>Mes y Año</t>
  </si>
  <si>
    <t>Base de Datos Total</t>
  </si>
  <si>
    <t>A TIEMPO Total</t>
  </si>
  <si>
    <t>TRIMESTRE:</t>
  </si>
  <si>
    <t>Diferida</t>
  </si>
  <si>
    <t>15 días</t>
  </si>
  <si>
    <t>5 días</t>
  </si>
  <si>
    <t>Clasificación solicitud</t>
  </si>
  <si>
    <t>Días de Respuesta</t>
  </si>
  <si>
    <t>Áreas de la TSS</t>
  </si>
  <si>
    <t>DE 10 A 15 DIAS</t>
  </si>
  <si>
    <t>            Cerrada-Completada</t>
  </si>
  <si>
    <r>
      <t xml:space="preserve">         </t>
    </r>
    <r>
      <rPr>
        <b/>
        <sz val="11"/>
        <color theme="1"/>
        <rFont val="Calibri"/>
        <family val="2"/>
        <scheme val="minor"/>
      </rPr>
      <t>Suspendida (detiene el conteo de los días)</t>
    </r>
  </si>
  <si>
    <t>En Proceso -</t>
  </si>
  <si>
    <t>En Proceso -Recibida</t>
  </si>
  <si>
    <t>En Proceso -en espera del departamento correspondiente</t>
  </si>
  <si>
    <t>En Proceso-Preparando documentos</t>
  </si>
  <si>
    <t>En Proceso-Disponible para la entrega</t>
  </si>
  <si>
    <r>
      <t>Cerrada-</t>
    </r>
    <r>
      <rPr>
        <sz val="11"/>
        <color theme="1"/>
        <rFont val="Calibri"/>
        <family val="2"/>
        <scheme val="minor"/>
      </rPr>
      <t>Entregada en la oficina</t>
    </r>
  </si>
  <si>
    <t>Cerrada-plazo de contacto vencido</t>
  </si>
  <si>
    <t>Cerrada-Remitida a otra institución</t>
  </si>
  <si>
    <t>Cerrada-Rechazada</t>
  </si>
  <si>
    <t>Cerrada-enviada por correo</t>
  </si>
  <si>
    <t>Suspendida-Solicitud Incompleta</t>
  </si>
  <si>
    <t>Suspendida-En espera de pago</t>
  </si>
  <si>
    <t>Suspendida-Caso de inconformidad abierto (mediación con DIGEIG)</t>
  </si>
  <si>
    <t>Suspendida-Ciudadano no contactado</t>
  </si>
  <si>
    <t>En Proceso-recopilando información</t>
  </si>
  <si>
    <t>3 días</t>
  </si>
  <si>
    <t>Dirección de Asistencia al Empleador</t>
  </si>
  <si>
    <t>Dirección Jurídica</t>
  </si>
  <si>
    <t>Dirección de Tecnologías de la Información y Comunicación</t>
  </si>
  <si>
    <t>Dirección Administrativa</t>
  </si>
  <si>
    <t>Dirección de Recursos Humanos</t>
  </si>
  <si>
    <t>Dirección de Finanzas</t>
  </si>
  <si>
    <t>Dirección de Planificación y Desarrollo</t>
  </si>
  <si>
    <t>Dirección de Supervisión y auditoría</t>
  </si>
  <si>
    <t>Oficina de Acceso a la Información</t>
  </si>
  <si>
    <t>Departamento de Control y Análisis de las Operaciones</t>
  </si>
  <si>
    <t>Departamento de Fiscalización Interna</t>
  </si>
  <si>
    <t>Tiempo por tipo</t>
  </si>
  <si>
    <t>Estatus de la Respuesta</t>
  </si>
  <si>
    <t>Prorroga Excepcional</t>
  </si>
  <si>
    <t>No procede</t>
  </si>
  <si>
    <t xml:space="preserve">Rechazada </t>
  </si>
  <si>
    <t>Respuesta</t>
  </si>
  <si>
    <t>Otros</t>
  </si>
  <si>
    <t/>
  </si>
  <si>
    <t xml:space="preserve"> Total</t>
  </si>
  <si>
    <t>Enero  2021</t>
  </si>
  <si>
    <t>Enero  2021 Total</t>
  </si>
  <si>
    <t>Febrero 2021</t>
  </si>
  <si>
    <t>#VALUE!</t>
  </si>
  <si>
    <t>Febrero 2021 Total</t>
  </si>
  <si>
    <t>Marzo 2021</t>
  </si>
  <si>
    <t>Marzo 2021 Total</t>
  </si>
  <si>
    <t xml:space="preserve">Prorroga </t>
  </si>
  <si>
    <t>prorroga</t>
  </si>
  <si>
    <t>(blank)</t>
  </si>
  <si>
    <t>(blank) Total</t>
  </si>
  <si>
    <t>Prorroga  Total</t>
  </si>
  <si>
    <t>prorroga Total</t>
  </si>
  <si>
    <t xml:space="preserve">CANTIDAD DE SOLICITUDES RECIBIDAS Y RESPONDIDAS A TRAVÉS DE LA OFICINA DE ACCESO A LA INFORMACIÓN (OAI)        </t>
  </si>
  <si>
    <t>FUERA DE PLAZO</t>
  </si>
  <si>
    <t xml:space="preserve">TESORERIA DE LA SEGURIDAD SOCIAL </t>
  </si>
  <si>
    <t>Enero</t>
  </si>
  <si>
    <t>Solicitudes Recibidas</t>
  </si>
  <si>
    <t>Atendidas en 10 dias</t>
  </si>
  <si>
    <t>Atendidas 10 - 15 dias</t>
  </si>
  <si>
    <t>Referidas</t>
  </si>
  <si>
    <t>Rechazadas</t>
  </si>
  <si>
    <t xml:space="preserve">Abrl  </t>
  </si>
  <si>
    <t xml:space="preserve">Junio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</si>
</sst>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0"/>
      <color theme="1"/>
      <name val="Calibri"/>
      <family val="2"/>
      <scheme val="minor"/>
    </font>
    <font>
      <sz val="8"/>
      <color indexed="81"/>
      <name val="Tahoma"/>
      <family val="2"/>
    </font>
    <font>
      <b/>
      <sz val="8"/>
      <color indexed="81"/>
      <name val="Tahoma"/>
      <family val="2"/>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color rgb="FF000000"/>
      <name val="Tahoma"/>
      <family val="2"/>
    </font>
    <font>
      <sz val="11"/>
      <color rgb="FFFF0000"/>
      <name val="Calibri"/>
      <family val="2"/>
      <scheme val="minor"/>
    </font>
    <font>
      <b/>
      <sz val="20"/>
      <color theme="1"/>
      <name val="Century Gothic"/>
      <family val="2"/>
    </font>
    <font>
      <sz val="11"/>
      <color theme="1"/>
      <name val="Calibri Light"/>
      <family val="2"/>
    </font>
    <font>
      <b/>
      <sz val="12"/>
      <color theme="0"/>
      <name val="Calibri Light"/>
      <family val="2"/>
    </font>
    <font>
      <b/>
      <sz val="12"/>
      <color theme="1"/>
      <name val="Calibri Light"/>
      <family val="2"/>
    </font>
    <font>
      <sz val="12"/>
      <color theme="1"/>
      <name val="Calibri Light"/>
      <family val="2"/>
    </font>
    <font>
      <sz val="12"/>
      <color theme="0"/>
      <name val="Calibri Light"/>
      <family val="2"/>
    </font>
    <font>
      <b/>
      <sz val="11"/>
      <name val="Calibri Light"/>
      <family val="2"/>
    </font>
    <font>
      <sz val="11"/>
      <name val="Calibri Light"/>
      <family val="2"/>
    </font>
  </fonts>
  <fills count="9">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rgb="FF00206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right style="medium">
        <color indexed="64"/>
      </right>
      <top/>
      <bottom/>
      <diagonal/>
    </border>
  </borders>
  <cellStyleXfs count="1">
    <xf numFmtId="0" fontId="0" fillId="0" borderId="0"/>
  </cellStyleXfs>
  <cellXfs count="74">
    <xf numFmtId="0" fontId="0" fillId="0" borderId="0" xfId="0"/>
    <xf numFmtId="14" fontId="0" fillId="0" borderId="0" xfId="0" applyNumberFormat="1"/>
    <xf numFmtId="0" fontId="0" fillId="0" borderId="0" xfId="0" pivotButton="1"/>
    <xf numFmtId="0" fontId="0" fillId="0" borderId="0" xfId="0" applyNumberFormat="1" applyAlignment="1">
      <alignment horizontal="center"/>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horizontal="left"/>
    </xf>
    <xf numFmtId="0" fontId="0" fillId="0" borderId="0" xfId="0" applyAlignment="1">
      <alignment horizontal="left" indent="2"/>
    </xf>
    <xf numFmtId="0" fontId="7" fillId="5" borderId="0" xfId="0" applyFont="1" applyFill="1" applyAlignment="1">
      <alignment horizontal="center" vertical="center"/>
    </xf>
    <xf numFmtId="0" fontId="0" fillId="0" borderId="0" xfId="0" applyProtection="1"/>
    <xf numFmtId="0" fontId="1" fillId="0" borderId="0" xfId="0" applyFont="1" applyAlignment="1" applyProtection="1">
      <alignment horizontal="center" wrapText="1"/>
    </xf>
    <xf numFmtId="0" fontId="0" fillId="0" borderId="0" xfId="0" applyAlignment="1" applyProtection="1"/>
    <xf numFmtId="0" fontId="1" fillId="2" borderId="3" xfId="0" applyFont="1" applyFill="1" applyBorder="1" applyAlignment="1" applyProtection="1">
      <alignment horizontal="center" vertical="center" wrapText="1"/>
    </xf>
    <xf numFmtId="0" fontId="0" fillId="0" borderId="1" xfId="0" applyBorder="1" applyAlignment="1">
      <alignment horizontal="center" vertical="center" wrapText="1"/>
    </xf>
    <xf numFmtId="0" fontId="6" fillId="0" borderId="0" xfId="0" applyFont="1" applyFill="1" applyBorder="1" applyProtection="1"/>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0" borderId="6" xfId="0" applyBorder="1"/>
    <xf numFmtId="14" fontId="0" fillId="0" borderId="7" xfId="0" applyNumberFormat="1" applyBorder="1"/>
    <xf numFmtId="0" fontId="0" fillId="0" borderId="0" xfId="0" applyBorder="1"/>
    <xf numFmtId="14" fontId="0" fillId="0" borderId="8" xfId="0" applyNumberFormat="1" applyBorder="1"/>
    <xf numFmtId="0" fontId="0" fillId="0" borderId="8" xfId="0" applyBorder="1"/>
    <xf numFmtId="0" fontId="0" fillId="0" borderId="5" xfId="0" applyBorder="1"/>
    <xf numFmtId="0" fontId="0" fillId="0" borderId="9" xfId="0" applyBorder="1"/>
    <xf numFmtId="0" fontId="6" fillId="5" borderId="0" xfId="0" applyFont="1" applyFill="1" applyBorder="1" applyAlignment="1" applyProtection="1">
      <alignment horizontal="center" vertical="center"/>
    </xf>
    <xf numFmtId="0" fontId="6" fillId="5" borderId="0" xfId="0" applyFont="1" applyFill="1" applyAlignment="1" applyProtection="1">
      <alignment horizontal="center"/>
    </xf>
    <xf numFmtId="0" fontId="6" fillId="5" borderId="0" xfId="0" applyFont="1" applyFill="1" applyAlignment="1" applyProtection="1">
      <alignment horizontal="center" vertical="center"/>
    </xf>
    <xf numFmtId="0" fontId="0" fillId="0" borderId="0" xfId="0" applyBorder="1" applyProtection="1"/>
    <xf numFmtId="0" fontId="1" fillId="0" borderId="0" xfId="0" applyFont="1" applyAlignment="1">
      <alignment vertical="center"/>
    </xf>
    <xf numFmtId="0" fontId="6" fillId="3" borderId="1" xfId="0" applyFont="1" applyFill="1" applyBorder="1" applyAlignment="1">
      <alignment horizontal="center" vertical="center" wrapText="1"/>
    </xf>
    <xf numFmtId="0" fontId="0" fillId="0" borderId="1" xfId="0" applyBorder="1"/>
    <xf numFmtId="0" fontId="10" fillId="0" borderId="0" xfId="0" applyFont="1" applyProtection="1"/>
    <xf numFmtId="0" fontId="0" fillId="0" borderId="0" xfId="0" applyAlignment="1">
      <alignment horizontal="left" vertical="center" indent="5"/>
    </xf>
    <xf numFmtId="0" fontId="1" fillId="0" borderId="0" xfId="0" applyFont="1" applyAlignment="1">
      <alignment horizontal="left" vertical="center" indent="5"/>
    </xf>
    <xf numFmtId="14" fontId="0" fillId="0" borderId="0" xfId="0" applyNumberFormat="1" applyFill="1" applyBorder="1" applyAlignment="1" applyProtection="1">
      <alignment horizontal="center"/>
    </xf>
    <xf numFmtId="14" fontId="0" fillId="0" borderId="0" xfId="0" applyNumberFormat="1" applyFill="1" applyBorder="1" applyAlignment="1" applyProtection="1">
      <alignment horizontal="center" vertical="center"/>
    </xf>
    <xf numFmtId="0" fontId="6" fillId="6" borderId="0" xfId="0" applyFont="1" applyFill="1" applyAlignment="1">
      <alignment horizontal="left" vertical="center" indent="5"/>
    </xf>
    <xf numFmtId="0" fontId="0" fillId="0" borderId="0" xfId="0" applyAlignment="1" applyProtection="1">
      <alignment wrapText="1"/>
    </xf>
    <xf numFmtId="0" fontId="13" fillId="7" borderId="12" xfId="0" applyFont="1" applyFill="1" applyBorder="1" applyAlignment="1" applyProtection="1">
      <alignment horizontal="center" vertical="center"/>
      <protection locked="0"/>
    </xf>
    <xf numFmtId="0" fontId="13" fillId="7" borderId="13" xfId="0" applyFont="1" applyFill="1" applyBorder="1" applyAlignment="1" applyProtection="1">
      <alignment horizontal="center" vertical="center"/>
    </xf>
    <xf numFmtId="0" fontId="13" fillId="7" borderId="14" xfId="0" applyFont="1" applyFill="1" applyBorder="1" applyAlignment="1" applyProtection="1">
      <alignment horizontal="center" vertical="center"/>
    </xf>
    <xf numFmtId="0" fontId="14" fillId="8" borderId="14" xfId="0" applyFont="1" applyFill="1" applyBorder="1" applyAlignment="1" applyProtection="1">
      <alignment horizontal="center"/>
    </xf>
    <xf numFmtId="0" fontId="14" fillId="8" borderId="1" xfId="0" applyFont="1" applyFill="1" applyBorder="1" applyAlignment="1" applyProtection="1">
      <alignment horizontal="center"/>
    </xf>
    <xf numFmtId="0" fontId="14" fillId="8" borderId="11" xfId="0" applyFont="1" applyFill="1" applyBorder="1" applyProtection="1"/>
    <xf numFmtId="0" fontId="15" fillId="4" borderId="8" xfId="0" applyFont="1" applyFill="1" applyBorder="1" applyAlignment="1" applyProtection="1">
      <alignment horizontal="center" vertical="center"/>
    </xf>
    <xf numFmtId="0" fontId="15" fillId="4" borderId="4" xfId="0" applyFont="1" applyFill="1" applyBorder="1" applyAlignment="1" applyProtection="1">
      <alignment horizontal="center" vertical="center"/>
    </xf>
    <xf numFmtId="0" fontId="15" fillId="4" borderId="8" xfId="0" applyFont="1" applyFill="1" applyBorder="1" applyAlignment="1" applyProtection="1">
      <alignment horizontal="center"/>
    </xf>
    <xf numFmtId="0" fontId="14" fillId="8" borderId="4" xfId="0" applyFont="1" applyFill="1" applyBorder="1" applyProtection="1"/>
    <xf numFmtId="0" fontId="15" fillId="0" borderId="4" xfId="0" applyFont="1" applyBorder="1" applyAlignment="1" applyProtection="1">
      <alignment horizontal="center"/>
    </xf>
    <xf numFmtId="0" fontId="15" fillId="0" borderId="8" xfId="0" applyFont="1" applyBorder="1" applyAlignment="1" applyProtection="1">
      <alignment horizontal="center"/>
    </xf>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4" xfId="0" applyFont="1" applyBorder="1" applyAlignment="1">
      <alignment horizontal="center"/>
    </xf>
    <xf numFmtId="0" fontId="13" fillId="7" borderId="10" xfId="0" applyFont="1" applyFill="1" applyBorder="1" applyProtection="1"/>
    <xf numFmtId="0" fontId="13" fillId="7" borderId="5" xfId="0" applyFont="1" applyFill="1" applyBorder="1" applyAlignment="1" applyProtection="1">
      <alignment horizontal="center" vertical="center"/>
    </xf>
    <xf numFmtId="0" fontId="13" fillId="7" borderId="9" xfId="0" applyFont="1" applyFill="1" applyBorder="1" applyAlignment="1" applyProtection="1">
      <alignment horizontal="center" vertical="center"/>
    </xf>
    <xf numFmtId="0" fontId="13" fillId="7" borderId="2" xfId="0" applyFont="1" applyFill="1" applyBorder="1" applyAlignment="1" applyProtection="1">
      <alignment horizontal="center" vertical="center"/>
    </xf>
    <xf numFmtId="0" fontId="16" fillId="7" borderId="2"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2" fillId="0" borderId="0" xfId="0" applyFont="1" applyProtection="1"/>
    <xf numFmtId="0" fontId="18" fillId="0" borderId="0" xfId="0" applyFont="1" applyFill="1" applyBorder="1" applyAlignment="1" applyProtection="1">
      <alignment horizontal="center" vertical="center"/>
    </xf>
    <xf numFmtId="0" fontId="15" fillId="0" borderId="8" xfId="0" applyFont="1" applyBorder="1" applyAlignment="1">
      <alignment horizontal="center"/>
    </xf>
    <xf numFmtId="0" fontId="15" fillId="4" borderId="16" xfId="0" applyFont="1" applyFill="1" applyBorder="1" applyAlignment="1">
      <alignment horizontal="center"/>
    </xf>
    <xf numFmtId="0" fontId="15" fillId="0" borderId="17" xfId="0" applyFont="1" applyBorder="1" applyAlignment="1">
      <alignment horizontal="center"/>
    </xf>
    <xf numFmtId="17" fontId="0" fillId="0" borderId="0" xfId="0" applyNumberFormat="1" applyBorder="1"/>
    <xf numFmtId="0" fontId="0" fillId="4" borderId="4" xfId="0" applyFill="1" applyBorder="1" applyAlignment="1">
      <alignment horizontal="center" vertical="center"/>
    </xf>
    <xf numFmtId="0" fontId="0" fillId="0" borderId="17" xfId="0" applyBorder="1" applyAlignment="1">
      <alignment horizontal="center"/>
    </xf>
    <xf numFmtId="0" fontId="11" fillId="0" borderId="0" xfId="0" applyFont="1" applyAlignment="1" applyProtection="1">
      <alignment horizontal="center" vertical="center" wrapText="1"/>
    </xf>
    <xf numFmtId="0" fontId="1" fillId="0" borderId="0" xfId="0" applyFont="1" applyBorder="1" applyAlignment="1" applyProtection="1">
      <alignment horizontal="center"/>
    </xf>
    <xf numFmtId="0" fontId="13" fillId="7" borderId="15" xfId="0" applyFont="1" applyFill="1" applyBorder="1" applyAlignment="1" applyProtection="1">
      <alignment horizontal="center" vertical="center"/>
    </xf>
    <xf numFmtId="0" fontId="13" fillId="7" borderId="14" xfId="0" applyFont="1" applyFill="1" applyBorder="1" applyAlignment="1" applyProtection="1">
      <alignment horizontal="center" vertical="center"/>
    </xf>
    <xf numFmtId="0" fontId="6" fillId="6" borderId="1" xfId="0" applyFont="1" applyFill="1" applyBorder="1" applyAlignment="1">
      <alignment horizontal="center"/>
    </xf>
  </cellXfs>
  <cellStyles count="1">
    <cellStyle name="Normal" xfId="0" builtinId="0"/>
  </cellStyles>
  <dxfs count="2">
    <dxf>
      <alignment horizontal="center" readingOrder="0"/>
    </dxf>
    <dxf>
      <alignment horizontal="center" readingOrder="0"/>
    </dxf>
  </dxfs>
  <tableStyles count="0" defaultTableStyle="TableStyleMedium2" defaultPivotStyle="PivotStyleLight16"/>
  <colors>
    <mruColors>
      <color rgb="FF99FFCC"/>
      <color rgb="FF993300"/>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Calibri Light" panose="020F0302020204030204" pitchFamily="34" charset="0"/>
                <a:ea typeface="+mn-ea"/>
                <a:cs typeface="Calibri Light" panose="020F0302020204030204" pitchFamily="34" charset="0"/>
              </a:defRPr>
            </a:pPr>
            <a:r>
              <a:rPr lang="es-DO">
                <a:latin typeface="Calibri Light" panose="020F0302020204030204" pitchFamily="34" charset="0"/>
                <a:cs typeface="Calibri Light" panose="020F0302020204030204" pitchFamily="34" charset="0"/>
              </a:rPr>
              <a:t>Solicitud de Información Pública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s-DO"/>
        </a:p>
      </c:txPr>
    </c:title>
    <c:autoTitleDeleted val="0"/>
    <c:plotArea>
      <c:layout/>
      <c:barChart>
        <c:barDir val="col"/>
        <c:grouping val="clustered"/>
        <c:varyColors val="0"/>
        <c:ser>
          <c:idx val="0"/>
          <c:order val="0"/>
          <c:tx>
            <c:strRef>
              <c:f>'DATA VALIDATION'!$I$6</c:f>
              <c:strCache>
                <c:ptCount val="1"/>
                <c:pt idx="0">
                  <c:v>SOLICITUDES RECIBIDAS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Julio 2022</c:v>
                </c:pt>
                <c:pt idx="1">
                  <c:v>Agosto 2022</c:v>
                </c:pt>
                <c:pt idx="2">
                  <c:v>Septiembre 2022</c:v>
                </c:pt>
              </c:strCache>
            </c:strRef>
          </c:cat>
          <c:val>
            <c:numRef>
              <c:f>'DATA VALIDATION'!$I$7:$I$9</c:f>
              <c:numCache>
                <c:formatCode>General</c:formatCode>
                <c:ptCount val="3"/>
                <c:pt idx="0">
                  <c:v>3</c:v>
                </c:pt>
                <c:pt idx="1">
                  <c:v>0</c:v>
                </c:pt>
                <c:pt idx="2">
                  <c:v>0</c:v>
                </c:pt>
              </c:numCache>
            </c:numRef>
          </c:val>
          <c:extLst>
            <c:ext xmlns:c16="http://schemas.microsoft.com/office/drawing/2014/chart" uri="{C3380CC4-5D6E-409C-BE32-E72D297353CC}">
              <c16:uniqueId val="{00000000-1AF4-4529-89CC-2777A7B8A1CE}"/>
            </c:ext>
          </c:extLst>
        </c:ser>
        <c:ser>
          <c:idx val="1"/>
          <c:order val="1"/>
          <c:tx>
            <c:strRef>
              <c:f>'DATA VALIDATION'!$J$6</c:f>
              <c:strCache>
                <c:ptCount val="1"/>
                <c:pt idx="0">
                  <c:v>ANTES DE 10 DIAS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Julio 2022</c:v>
                </c:pt>
                <c:pt idx="1">
                  <c:v>Agosto 2022</c:v>
                </c:pt>
                <c:pt idx="2">
                  <c:v>Septiembre 2022</c:v>
                </c:pt>
              </c:strCache>
            </c:strRef>
          </c:cat>
          <c:val>
            <c:numRef>
              <c:f>'DATA VALIDATION'!$J$7:$J$9</c:f>
              <c:numCache>
                <c:formatCode>General</c:formatCode>
                <c:ptCount val="3"/>
                <c:pt idx="0">
                  <c:v>1</c:v>
                </c:pt>
                <c:pt idx="1">
                  <c:v>0</c:v>
                </c:pt>
                <c:pt idx="2">
                  <c:v>0</c:v>
                </c:pt>
              </c:numCache>
            </c:numRef>
          </c:val>
          <c:extLst>
            <c:ext xmlns:c16="http://schemas.microsoft.com/office/drawing/2014/chart" uri="{C3380CC4-5D6E-409C-BE32-E72D297353CC}">
              <c16:uniqueId val="{00000001-1AF4-4529-89CC-2777A7B8A1CE}"/>
            </c:ext>
          </c:extLst>
        </c:ser>
        <c:ser>
          <c:idx val="2"/>
          <c:order val="2"/>
          <c:tx>
            <c:strRef>
              <c:f>'DATA VALIDATION'!$K$6</c:f>
              <c:strCache>
                <c:ptCount val="1"/>
                <c:pt idx="0">
                  <c:v> DE 10 A  15 DIAS </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Julio 2022</c:v>
                </c:pt>
                <c:pt idx="1">
                  <c:v>Agosto 2022</c:v>
                </c:pt>
                <c:pt idx="2">
                  <c:v>Septiembre 2022</c:v>
                </c:pt>
              </c:strCache>
            </c:strRef>
          </c:cat>
          <c:val>
            <c:numRef>
              <c:f>'DATA VALIDATION'!$K$7:$K$9</c:f>
              <c:numCache>
                <c:formatCode>General</c:formatCode>
                <c:ptCount val="3"/>
                <c:pt idx="0">
                  <c:v>1</c:v>
                </c:pt>
                <c:pt idx="1">
                  <c:v>0</c:v>
                </c:pt>
                <c:pt idx="2">
                  <c:v>0</c:v>
                </c:pt>
              </c:numCache>
            </c:numRef>
          </c:val>
          <c:extLst>
            <c:ext xmlns:c16="http://schemas.microsoft.com/office/drawing/2014/chart" uri="{C3380CC4-5D6E-409C-BE32-E72D297353CC}">
              <c16:uniqueId val="{00000002-1AF4-4529-89CC-2777A7B8A1CE}"/>
            </c:ext>
          </c:extLst>
        </c:ser>
        <c:ser>
          <c:idx val="3"/>
          <c:order val="3"/>
          <c:tx>
            <c:strRef>
              <c:f>'DATA VALIDATION'!$L$6</c:f>
              <c:strCache>
                <c:ptCount val="1"/>
                <c:pt idx="0">
                  <c:v>REFERIDAS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Julio 2022</c:v>
                </c:pt>
                <c:pt idx="1">
                  <c:v>Agosto 2022</c:v>
                </c:pt>
                <c:pt idx="2">
                  <c:v>Septiembre 2022</c:v>
                </c:pt>
              </c:strCache>
            </c:strRef>
          </c:cat>
          <c:val>
            <c:numRef>
              <c:f>'DATA VALIDATION'!$L$7:$L$9</c:f>
              <c:numCache>
                <c:formatCode>General</c:formatCode>
                <c:ptCount val="3"/>
                <c:pt idx="0">
                  <c:v>0</c:v>
                </c:pt>
                <c:pt idx="1">
                  <c:v>0</c:v>
                </c:pt>
                <c:pt idx="2">
                  <c:v>0</c:v>
                </c:pt>
              </c:numCache>
            </c:numRef>
          </c:val>
          <c:extLst>
            <c:ext xmlns:c16="http://schemas.microsoft.com/office/drawing/2014/chart" uri="{C3380CC4-5D6E-409C-BE32-E72D297353CC}">
              <c16:uniqueId val="{00000003-1AF4-4529-89CC-2777A7B8A1CE}"/>
            </c:ext>
          </c:extLst>
        </c:ser>
        <c:ser>
          <c:idx val="4"/>
          <c:order val="4"/>
          <c:tx>
            <c:strRef>
              <c:f>'DATA VALIDATION'!$M$6</c:f>
              <c:strCache>
                <c:ptCount val="1"/>
                <c:pt idx="0">
                  <c:v>RECHAZADAS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Julio 2022</c:v>
                </c:pt>
                <c:pt idx="1">
                  <c:v>Agosto 2022</c:v>
                </c:pt>
                <c:pt idx="2">
                  <c:v>Septiembre 2022</c:v>
                </c:pt>
              </c:strCache>
            </c:strRef>
          </c:cat>
          <c:val>
            <c:numRef>
              <c:f>'DATA VALIDATION'!$M$7:$M$9</c:f>
              <c:numCache>
                <c:formatCode>General</c:formatCode>
                <c:ptCount val="3"/>
                <c:pt idx="0">
                  <c:v>1</c:v>
                </c:pt>
                <c:pt idx="1">
                  <c:v>0</c:v>
                </c:pt>
                <c:pt idx="2">
                  <c:v>0</c:v>
                </c:pt>
              </c:numCache>
            </c:numRef>
          </c:val>
          <c:extLst>
            <c:ext xmlns:c16="http://schemas.microsoft.com/office/drawing/2014/chart" uri="{C3380CC4-5D6E-409C-BE32-E72D297353CC}">
              <c16:uniqueId val="{00000004-1AF4-4529-89CC-2777A7B8A1CE}"/>
            </c:ext>
          </c:extLst>
        </c:ser>
        <c:ser>
          <c:idx val="5"/>
          <c:order val="5"/>
          <c:tx>
            <c:strRef>
              <c:f>TRANSPARENCIA!$H$5</c:f>
              <c:strCache>
                <c:ptCount val="1"/>
                <c:pt idx="0">
                  <c:v>FUERA DE PLAZO</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val>
            <c:numLit>
              <c:formatCode>General</c:formatCode>
              <c:ptCount val="1"/>
              <c:pt idx="0">
                <c:v>1</c:v>
              </c:pt>
            </c:numLit>
          </c:val>
          <c:extLst>
            <c:ext xmlns:c16="http://schemas.microsoft.com/office/drawing/2014/chart" uri="{C3380CC4-5D6E-409C-BE32-E72D297353CC}">
              <c16:uniqueId val="{00000003-A4DE-4B9A-9D6C-1BA91A808457}"/>
            </c:ext>
          </c:extLst>
        </c:ser>
        <c:dLbls>
          <c:showLegendKey val="0"/>
          <c:showVal val="0"/>
          <c:showCatName val="0"/>
          <c:showSerName val="0"/>
          <c:showPercent val="0"/>
          <c:showBubbleSize val="0"/>
        </c:dLbls>
        <c:gapWidth val="150"/>
        <c:overlap val="-25"/>
        <c:axId val="873608192"/>
        <c:axId val="873608736"/>
      </c:barChart>
      <c:catAx>
        <c:axId val="87360819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DO"/>
          </a:p>
        </c:txPr>
        <c:crossAx val="873608736"/>
        <c:crosses val="autoZero"/>
        <c:auto val="1"/>
        <c:lblAlgn val="ctr"/>
        <c:lblOffset val="100"/>
        <c:noMultiLvlLbl val="0"/>
      </c:catAx>
      <c:valAx>
        <c:axId val="873608736"/>
        <c:scaling>
          <c:orientation val="minMax"/>
        </c:scaling>
        <c:delete val="0"/>
        <c:axPos val="l"/>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DO"/>
          </a:p>
        </c:txPr>
        <c:crossAx val="873608192"/>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s-D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Radio" firstButton="1" fmlaLink="'DATA VALIDATION'!$H$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190499</xdr:rowOff>
    </xdr:from>
    <xdr:to>
      <xdr:col>4</xdr:col>
      <xdr:colOff>1190624</xdr:colOff>
      <xdr:row>36</xdr:row>
      <xdr:rowOff>0</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0</xdr:colOff>
          <xdr:row>20</xdr:row>
          <xdr:rowOff>180975</xdr:rowOff>
        </xdr:from>
        <xdr:to>
          <xdr:col>5</xdr:col>
          <xdr:colOff>1047750</xdr:colOff>
          <xdr:row>22</xdr:row>
          <xdr:rowOff>19050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1er.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5</xdr:col>
          <xdr:colOff>1047750</xdr:colOff>
          <xdr:row>23</xdr:row>
          <xdr:rowOff>28575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2do.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1047750</xdr:colOff>
          <xdr:row>24</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3ro.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1047750</xdr:colOff>
          <xdr:row>25</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4to. Trimestre</a:t>
              </a:r>
            </a:p>
          </xdr:txBody>
        </xdr:sp>
        <xdr:clientData/>
      </xdr:twoCellAnchor>
    </mc:Choice>
    <mc:Fallback/>
  </mc:AlternateContent>
  <xdr:twoCellAnchor editAs="oneCell">
    <xdr:from>
      <xdr:col>7</xdr:col>
      <xdr:colOff>295275</xdr:colOff>
      <xdr:row>0</xdr:row>
      <xdr:rowOff>152401</xdr:rowOff>
    </xdr:from>
    <xdr:to>
      <xdr:col>7</xdr:col>
      <xdr:colOff>1628775</xdr:colOff>
      <xdr:row>2</xdr:row>
      <xdr:rowOff>152401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8899"/>
        <a:stretch/>
      </xdr:blipFill>
      <xdr:spPr>
        <a:xfrm>
          <a:off x="8677275" y="152401"/>
          <a:ext cx="1333500" cy="8953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infiniti\oai\2022\ESTADISTICAS%20OAI%202021%2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infiniti\oai\2022\ESTADISTICAS%20OAI%202021%20.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4385.591020370368" createdVersion="6" refreshedVersion="7" minRefreshableVersion="3" recordCount="227" xr:uid="{00000000-000A-0000-FFFF-FFFF01000000}">
  <cacheSource type="worksheet">
    <worksheetSource ref="A8:U7992" sheet="ALIMENTACION" r:id="rId2"/>
  </cacheSource>
  <cacheFields count="21">
    <cacheField name="No" numFmtId="0">
      <sharedItems containsString="0" containsBlank="1" containsNumber="1" containsInteger="1" minValue="1" maxValue="216"/>
    </cacheField>
    <cacheField name="Codigo SAIP" numFmtId="0">
      <sharedItems containsString="0" containsBlank="1" containsNumber="1" containsInteger="1" minValue="45209" maxValue="52555"/>
    </cacheField>
    <cacheField name="Nombre del Solicitante" numFmtId="0">
      <sharedItems containsBlank="1"/>
    </cacheField>
    <cacheField name="Telefóno" numFmtId="0">
      <sharedItems containsBlank="1" containsMixedTypes="1" containsNumber="1" containsInteger="1" minValue="809333" maxValue="8493523716"/>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acheField>
    <cacheField name="Tiempo estipulado" numFmtId="0">
      <sharedItems containsBlank="1" containsMixedTypes="1" containsNumber="1" containsInteger="1" minValue="3" maxValue="15"/>
    </cacheField>
    <cacheField name="Respuesta " numFmtId="0">
      <sharedItems containsBlank="1" count="6">
        <s v="No procede"/>
        <s v="Referida"/>
        <s v="Procede"/>
        <s v="Rechazada "/>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1-01-02T00:00:00" maxDate="2021-06-30T00:00:00"/>
    </cacheField>
    <cacheField name="Estatus de la solicitud" numFmtId="0">
      <sharedItems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10">
        <s v="Enero  2021"/>
        <s v="Febrero 2021"/>
        <m/>
        <s v="Marzo 2021"/>
        <s v="Abril 2021"/>
        <s v="" u="1"/>
        <s v="Marzo 2018" u="1"/>
        <s v="Febrero 2018" u="1"/>
        <s v="Enero  2018" u="1"/>
        <s v="Abril 2018" u="1"/>
      </sharedItems>
    </cacheField>
    <cacheField name="Fecha límite de entrega (MES/DIA/AÑO)" numFmtId="0">
      <sharedItems containsDate="1" containsBlank="1" containsMixedTypes="1" minDate="2021-01-08T00:00:00" maxDate="2021-07-21T00:00:00"/>
    </cacheField>
    <cacheField name="Fecha de Respuesta_x000a_(MES/DIA/AÑO)" numFmtId="0">
      <sharedItems containsDate="1" containsBlank="1" containsMixedTypes="1" minDate="2021-01-06T00:00:00" maxDate="2121-04-24T00:00:00"/>
    </cacheField>
    <cacheField name="Días Totales" numFmtId="0">
      <sharedItems containsBlank="1" containsMixedTypes="1" containsNumber="1" containsInteger="1" minValue="-22" maxValue="27"/>
    </cacheField>
    <cacheField name="Cumplimiento" numFmtId="0">
      <sharedItems containsBlank="1" containsMixedTypes="1" containsNumber="1" containsInteger="1" minValue="0" maxValue="0" count="6">
        <s v="Prorroga "/>
        <s v="A TIEMPO"/>
        <s v=""/>
        <m/>
        <s v="prorroga"/>
        <n v="0" u="1"/>
      </sharedItems>
    </cacheField>
    <cacheField name="TIEMPO ANTES DE" numFmtId="0">
      <sharedItems containsBlank="1" count="6">
        <s v="DE 10 A 15 DIAS"/>
        <s v=""/>
        <s v="ANTES DE 10 DIAS"/>
        <e v="#VALUE!"/>
        <m/>
        <e v="#REF!"/>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4385.591020601853" createdVersion="6" refreshedVersion="7" minRefreshableVersion="3" recordCount="227" xr:uid="{00000000-000A-0000-FFFF-FFFF00000000}">
  <cacheSource type="worksheet">
    <worksheetSource ref="A8:T7992" sheet="ALIMENTACION" r:id="rId2"/>
  </cacheSource>
  <cacheFields count="20">
    <cacheField name="No" numFmtId="0">
      <sharedItems containsString="0" containsBlank="1" containsNumber="1" containsInteger="1" minValue="1" maxValue="216"/>
    </cacheField>
    <cacheField name="Codigo SAIP" numFmtId="0">
      <sharedItems containsString="0" containsBlank="1" containsNumber="1" containsInteger="1" minValue="45209" maxValue="52555"/>
    </cacheField>
    <cacheField name="Nombre del Solicitante" numFmtId="0">
      <sharedItems containsBlank="1"/>
    </cacheField>
    <cacheField name="Telefóno" numFmtId="0">
      <sharedItems containsBlank="1" containsMixedTypes="1" containsNumber="1" containsInteger="1" minValue="809333" maxValue="8493523716"/>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ount="9">
        <s v="Otros"/>
        <s v="Referida"/>
        <s v="Base de Datos"/>
        <s v="cerrada"/>
        <s v="Rechazada"/>
        <s v="Oficina de Acceso a la Información"/>
        <m/>
        <s v="Áreas de la TSS" u="1"/>
        <s v="Página Web" u="1"/>
      </sharedItems>
    </cacheField>
    <cacheField name="Tiempo estipulado" numFmtId="0">
      <sharedItems containsBlank="1" containsMixedTypes="1" containsNumber="1" containsInteger="1" minValue="3" maxValue="15"/>
    </cacheField>
    <cacheField name="Respuesta " numFmtId="0">
      <sharedItems containsBlank="1" count="6">
        <s v="No procede"/>
        <s v="Referida"/>
        <s v="Procede"/>
        <s v="Rechazada "/>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1-01-02T00:00:00" maxDate="2021-06-30T00:00:00"/>
    </cacheField>
    <cacheField name="Estatus de la solicitud" numFmtId="0">
      <sharedItems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10">
        <s v="Enero  2021"/>
        <s v="Febrero 2021"/>
        <m/>
        <s v="Marzo 2021"/>
        <s v="Abril 2021"/>
        <s v="" u="1"/>
        <s v="Marzo 2018" u="1"/>
        <s v="Febrero 2018" u="1"/>
        <s v="Enero  2018" u="1"/>
        <s v="Abril 2018" u="1"/>
      </sharedItems>
    </cacheField>
    <cacheField name="Fecha límite de entrega (MES/DIA/AÑO)" numFmtId="0">
      <sharedItems containsDate="1" containsBlank="1" containsMixedTypes="1" minDate="2021-01-08T00:00:00" maxDate="2021-07-21T00:00:00"/>
    </cacheField>
    <cacheField name="Fecha de Respuesta_x000a_(MES/DIA/AÑO)" numFmtId="0">
      <sharedItems containsDate="1" containsBlank="1" containsMixedTypes="1" minDate="2021-01-06T00:00:00" maxDate="2121-04-24T00:00:00"/>
    </cacheField>
    <cacheField name="Días Totales" numFmtId="0">
      <sharedItems containsBlank="1" containsMixedTypes="1" containsNumber="1" containsInteger="1" minValue="-22" maxValue="27"/>
    </cacheField>
    <cacheField name="Cumplimiento" numFmtId="0">
      <sharedItems containsBlank="1" containsMixedTypes="1" containsNumber="1" containsInteger="1" minValue="0" maxValue="0" count="6">
        <s v="Prorroga "/>
        <s v="A TIEMPO"/>
        <s v=""/>
        <m/>
        <s v="prorroga"/>
        <n v="0"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n v="1"/>
    <n v="46224"/>
    <s v="Mipymes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
    <s v="Segun conversamos con el cuidadano, via telefonica a traves del movil 829-744-1048 , procedemos a cerrar la solicitud por pedido del cuidadano."/>
    <s v="Otros"/>
    <n v="5"/>
    <x v="0"/>
    <m/>
    <d v="2021-01-02T00:00:00"/>
    <s v="Prorroga Excepcional"/>
    <s v="2021"/>
    <n v="1"/>
    <x v="0"/>
    <d v="2021-01-08T00:00:00"/>
    <d v="2021-02-03T00:00:00"/>
    <n v="23"/>
    <x v="0"/>
    <x v="0"/>
  </r>
  <r>
    <n v="2"/>
    <n v="45209"/>
    <s v="Yudelka Milagros calderon  A"/>
    <n v="8099399180"/>
    <s v="yudycladeron_1@hotmail.com "/>
    <s v="Gastos incurrido en cobertura paor COVID-19 en servicio de salud, forma de reclamo para los prestadores de servicios de salud. "/>
    <s v="Fue transferida a la Silsaril para fines de respuesta "/>
    <s v="Referida"/>
    <n v="3"/>
    <x v="1"/>
    <m/>
    <d v="2021-01-06T00:00:00"/>
    <s v="Cerrada-Remitida a otra institución"/>
    <s v="2021"/>
    <n v="1"/>
    <x v="0"/>
    <d v="2021-01-27T00:00:00"/>
    <d v="2021-01-06T00:00:00"/>
    <n v="1"/>
    <x v="1"/>
    <x v="1"/>
  </r>
  <r>
    <n v="3"/>
    <n v="45325"/>
    <s v="Enrique Penson"/>
    <n v="8098857775"/>
    <s v="e.penson.brisindi@gmail.com"/>
    <s v="Cantidad de cotizantes por sector económico (categorización más fina de sector disponible, idealmente CIIU) por mes desde 2010"/>
    <s v="a través del siguiente enlace: https://drive.google.com/file/d/1YmSDc-0k3oDyaHVQlWA-hYFIsJOgtHSM/view?usp=sharing Favor confirmar recepción y lectura de la información suministrada de acuerdo a lo solicitada. Esta información también le estará llegando vía el portal SAIP Nos retiramos a la orden."/>
    <s v="Base de Datos"/>
    <n v="15"/>
    <x v="2"/>
    <m/>
    <d v="2021-01-09T00:00:00"/>
    <s v="Cerrada-enviada por correo"/>
    <s v="2021"/>
    <n v="1"/>
    <x v="0"/>
    <d v="2021-02-01T00:00:00"/>
    <d v="2021-02-04T00:00:00"/>
    <n v="15"/>
    <x v="1"/>
    <x v="0"/>
  </r>
  <r>
    <n v="4"/>
    <n v="45486"/>
    <s v="Joel Mendez"/>
    <m/>
    <s v="joel.gab@hotmail.es"/>
    <s v="Hola, Favor su ayuda con la cantidad de empleos generados por empresas chinas en la republica dominicana"/>
    <s v="tenemos a bien a informarle que por la naturaleza de nuestra institución, en nuestra bade de datos no se identifican el origen de las empresas registradas. Saludos cordiales,"/>
    <s v="Base de Datos"/>
    <n v="15"/>
    <x v="2"/>
    <m/>
    <d v="2021-01-13T00:00:00"/>
    <s v="Cerrada-enviada por correo"/>
    <s v="2021"/>
    <n v="1"/>
    <x v="0"/>
    <d v="2021-02-03T00:00:00"/>
    <d v="2021-01-15T00:00:00"/>
    <n v="2"/>
    <x v="1"/>
    <x v="2"/>
  </r>
  <r>
    <n v="5"/>
    <n v="45487"/>
    <s v="Joel Mendez"/>
    <m/>
    <s v="joel.gab@hotmail.es"/>
    <s v="Favor su ayuda con la cantidad de empleos generados por empresas chinas en la republica dominicana"/>
    <s v="tenemos a bien a informarle que por la naturaleza de nuestra institución, en nuestra bade de datos no se identifican el origen de las empresas registradas. Saludos cordiales,"/>
    <s v="Base de Datos"/>
    <n v="15"/>
    <x v="2"/>
    <m/>
    <d v="2021-01-13T00:00:00"/>
    <s v="Cerrada-enviada por correo"/>
    <s v="2021"/>
    <n v="1"/>
    <x v="0"/>
    <d v="2021-02-03T00:00:00"/>
    <d v="2021-01-15T00:00:00"/>
    <n v="2"/>
    <x v="1"/>
    <x v="2"/>
  </r>
  <r>
    <n v="6"/>
    <n v="45874"/>
    <s v="Edriana Mella "/>
    <m/>
    <s v="edris.mella@gmail.com"/>
    <s v="Informacion varias sobre niños niñas y adolecentes inscrito para solicitud de de seguro medico.  "/>
    <s v="Remitida al CONANI"/>
    <s v="Referida"/>
    <n v="3"/>
    <x v="1"/>
    <m/>
    <d v="2021-01-24T00:00:00"/>
    <s v="Cerrada-Remitida a otra institución"/>
    <s v="2021"/>
    <n v="1"/>
    <x v="0"/>
    <m/>
    <d v="2021-02-28T00:00:00"/>
    <n v="5"/>
    <x v="1"/>
    <x v="1"/>
  </r>
  <r>
    <n v="7"/>
    <n v="45974"/>
    <s v="Ministerio de Industria  y Com. "/>
    <n v="8096855171"/>
    <s v="guemi.brea@micm.gob.do"/>
    <s v="Cantidad de empresa clasificadas en la TSS en el reglon; fabricaciòn de plastico, serie 2000-2020 o desde la fecha que tengan registro. Aportes a la TSS de este sector 2000-2020. Cantidad de empleados (hombres y Mujeres) 2000-2020. Cualquier otra informacion estadistica que puedan suministrarnos referente al sector."/>
    <s v="Según conversamos vía telefonica y a solicitud del ciudadano, procedemos a cerra esta solicitud. Cualquier inquietud estamos a su orden."/>
    <s v="Otros"/>
    <n v="5"/>
    <x v="0"/>
    <m/>
    <d v="2021-01-27T00:00:00"/>
    <s v="Suspendida-Solicitud Incompleta"/>
    <s v="2021"/>
    <n v="1"/>
    <x v="0"/>
    <d v="2021-02-03T00:00:00"/>
    <d v="2021-02-01T00:00:00"/>
    <n v="4"/>
    <x v="1"/>
    <x v="2"/>
  </r>
  <r>
    <n v="8"/>
    <n v="46111"/>
    <s v="DYNAMIXY"/>
    <m/>
    <s v="dynamixyoffice@gmail.com"/>
    <s v="Nos gustaría saber todos los datos que la institución levanta sobre la actividad que desepeñan."/>
    <s v="Deseamos se encuentre bien. Hemos intentado contactarle a los correos_x000a_suministrados desde el 01 febrero 2021, pero no hemos recibido respuesta de su parte, a lso_x000a_fines de aclarar los datos solicitados en su comunicación. Adjuntamos evidencias de los_x000a_intentos de contacto. S"/>
    <s v="Base de Datos"/>
    <n v="15"/>
    <x v="2"/>
    <m/>
    <d v="2021-01-28T00:00:00"/>
    <s v="Cerrada-enviada por correo"/>
    <s v="2021"/>
    <n v="1"/>
    <x v="0"/>
    <d v="2021-02-18T00:00:00"/>
    <d v="2021-02-12T00:00:00"/>
    <n v="12"/>
    <x v="1"/>
    <x v="0"/>
  </r>
  <r>
    <n v="9"/>
    <n v="46223"/>
    <s v="Mipymes "/>
    <m/>
    <s v="guelmi.brea.@micm.gob.do"/>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s v="Segun conversamos con el cuidadano, via telefonica a traves del movil 829-744-1048 , procedemos a cerrar la solicitud por pedido del cuidadano"/>
    <s v="Otros"/>
    <n v="5"/>
    <x v="0"/>
    <m/>
    <d v="2021-02-01T00:00:00"/>
    <s v="Cerrada-enviada por correo"/>
    <s v="2021"/>
    <n v="2"/>
    <x v="1"/>
    <d v="2021-02-08T00:00:00"/>
    <d v="2021-02-03T00:00:00"/>
    <n v="3"/>
    <x v="1"/>
    <x v="2"/>
  </r>
  <r>
    <n v="10"/>
    <n v="46225"/>
    <s v="Mipymes "/>
    <m/>
    <s v="guelmi.brea.@micm.gob.do"/>
    <s v="¨Fabricación de productos de plásticos y caucho¨ (250000 Fabricación de productos de caucho y plástico) 7. Cantidad de contribuyentes del sector Fabricación de productos de caucho y plástico (total de empresas) para el periodo 2010-2020 anualizado (promedio de cada año) 8. Cantidad de empleados sector Fabricación de productos de caucho y plásticopara el periodo 2009-2020 anualizado 9. Contribuciones del sector Fabricación de productos de caucho y plástico para el periodo 2009-2020 a"/>
    <s v="Segun conversamos con el cuidadano, via telefonica a traves del movil 829-744-1048 , procedemos a cerrar la solicitud por pedido del cuidadano."/>
    <s v="Otros"/>
    <n v="5"/>
    <x v="0"/>
    <m/>
    <d v="2021-02-01T00:00:00"/>
    <s v="Cerrada-enviada por correo"/>
    <s v="2021"/>
    <n v="2"/>
    <x v="1"/>
    <d v="2021-02-08T00:00:00"/>
    <d v="2021-02-01T00:00:00"/>
    <n v="1"/>
    <x v="1"/>
    <x v="2"/>
  </r>
  <r>
    <n v="11"/>
    <n v="46231"/>
    <s v="Edriana Mella "/>
    <m/>
    <s v="edris.mella@gmail.com"/>
    <s v="Existe algun tratamiento especial para reporte a la TSS de parte de las ONG qye trabajan con niños, niñas y adolecentes"/>
    <s v="Buenos días Licda. Mella: Esperamos se encuentre bien. Cortésmente, tenemos a bien a dar respuesta a la solicitud recibida SAIP-SIP-000-46231 realizada el día 01 febrero 2021, mediante la cual nos solicita a esta Tesorería de la Seguridad Social: ““Existe algún tratamiento especial para reporte a la TSS de parte de las ONG que trabajan con niños, niñas y adolescentes” Favor confirmar recepción"/>
    <s v="Base de Datos"/>
    <n v="15"/>
    <x v="2"/>
    <m/>
    <d v="2021-02-01T00:00:00"/>
    <s v="Cerrada-enviada por correo"/>
    <s v="2021"/>
    <n v="2"/>
    <x v="1"/>
    <d v="2021-02-22T00:00:00"/>
    <d v="2021-02-01T00:00:00"/>
    <n v="1"/>
    <x v="1"/>
    <x v="2"/>
  </r>
  <r>
    <n v="12"/>
    <n v="46221"/>
    <s v="Mipymes "/>
    <m/>
    <s v="guelmi.brea.@micm.gob.do"/>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s v="Segun conversamos con el cuidadano, via telefonica a traves del movil 829-744-1048 , procedemos a cerrar la solicitud por pedido del cuidadano."/>
    <s v="Otros"/>
    <n v="5"/>
    <x v="0"/>
    <m/>
    <d v="2021-02-01T00:00:00"/>
    <s v="Cerrada-enviada por correo"/>
    <s v="2021"/>
    <n v="2"/>
    <x v="1"/>
    <d v="2021-02-08T00:00:00"/>
    <d v="2021-02-03T00:00:00"/>
    <n v="3"/>
    <x v="1"/>
    <x v="2"/>
  </r>
  <r>
    <n v="13"/>
    <n v="46224"/>
    <s v="Ministerio de Industria  y Com.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Cerrada a solicitud del cuidadano"/>
    <s v="cerrada"/>
    <s v=""/>
    <x v="0"/>
    <m/>
    <d v="2021-02-01T00:00:00"/>
    <m/>
    <m/>
    <m/>
    <x v="2"/>
    <s v=""/>
    <d v="2021-02-03T00:00:00"/>
    <n v="3"/>
    <x v="1"/>
    <x v="2"/>
  </r>
  <r>
    <n v="14"/>
    <n v="46299"/>
    <s v="Guelmi Brea "/>
    <n v="8297441048"/>
    <s v="4lgrupo@gmail.com"/>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aludos."/>
    <s v="Base de Datos"/>
    <n v="15"/>
    <x v="2"/>
    <m/>
    <d v="2021-02-03T00:00:00"/>
    <s v="Cerrada-enviada por correo"/>
    <s v="2021"/>
    <n v="2"/>
    <x v="1"/>
    <d v="2021-02-24T00:00:00"/>
    <d v="2021-02-23T00:00:00"/>
    <n v="15"/>
    <x v="1"/>
    <x v="0"/>
  </r>
  <r>
    <n v="15"/>
    <n v="46298"/>
    <s v="Guelmi Brea "/>
    <n v="8297441048"/>
    <s v="4lgrupo@gmail.com"/>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Base de Datos"/>
    <n v="15"/>
    <x v="2"/>
    <m/>
    <d v="2021-02-03T00:00:00"/>
    <s v="Cerrada-enviada por correo"/>
    <s v="2021"/>
    <n v="2"/>
    <x v="1"/>
    <d v="2021-02-24T00:00:00"/>
    <d v="2021-02-23T00:00:00"/>
    <n v="15"/>
    <x v="1"/>
    <x v="0"/>
  </r>
  <r>
    <n v="16"/>
    <n v="46301"/>
    <s v="Guelmi Brea "/>
    <n v="8297441048"/>
    <s v="guelmi.brea@micm.gob.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s v="Base de Datos"/>
    <n v="15"/>
    <x v="2"/>
    <m/>
    <d v="2021-02-03T00:00:00"/>
    <s v="Cerrada-enviada por correo"/>
    <s v="2021"/>
    <n v="2"/>
    <x v="1"/>
    <d v="2021-02-24T00:00:00"/>
    <d v="2021-02-23T00:00:00"/>
    <n v="15"/>
    <x v="1"/>
    <x v="0"/>
  </r>
  <r>
    <n v="17"/>
    <n v="46788"/>
    <s v="Asoc. Dom. De Ind. De Santo Dom. "/>
    <m/>
    <s v="info@aeih.org.dp"/>
    <s v="Cantidades de empleados de las empresas que forman parte de AISD"/>
    <s v="Rechazada "/>
    <s v="Rechazada"/>
    <n v="5"/>
    <x v="3"/>
    <m/>
    <d v="2021-02-12T00:00:00"/>
    <s v="Cerrada-Rechazada"/>
    <s v="2021"/>
    <n v="2"/>
    <x v="1"/>
    <d v="2021-02-19T00:00:00"/>
    <d v="2021-02-18T00:00:00"/>
    <n v="5"/>
    <x v="1"/>
    <x v="2"/>
  </r>
  <r>
    <n v="18"/>
    <n v="46818"/>
    <s v="Jasiel Peralta "/>
    <m/>
    <s v="jasielperalta1998@gmail.com"/>
    <s v="Tiempo que laboro en su ultimo trabajo la difunta Esperanza Espino de los Santos cedula 001-1240715-0"/>
    <s v="Remitida a la DIDA"/>
    <s v="Referida"/>
    <n v="3"/>
    <x v="1"/>
    <m/>
    <d v="2021-02-14T00:00:00"/>
    <s v="Cerrada-Remitida a otra institución"/>
    <s v="2021"/>
    <n v="2"/>
    <x v="1"/>
    <d v="2021-02-17T00:00:00"/>
    <d v="2021-02-14T00:00:00"/>
    <n v="0"/>
    <x v="1"/>
    <x v="1"/>
  </r>
  <r>
    <n v="19"/>
    <n v="47053"/>
    <s v="Asoc. Domi, de Insitrias de la Rep. Dom. "/>
    <n v="809472000"/>
    <s v="pmorales@aird.org.do"/>
    <s v="RNC de las empresas. Nombres de las empresas. Numero de empleados por mes. Salario promedio. Total de aportes de Salud. Total de aportes de Pensiones. Total de aportes de Riesgos Laborales."/>
    <m/>
    <s v="Oficina de Acceso a la Información"/>
    <n v="5"/>
    <x v="0"/>
    <m/>
    <d v="2021-02-18T00:00:00"/>
    <s v="Cerrada-enviada por correo"/>
    <s v="2021"/>
    <n v="2"/>
    <x v="1"/>
    <d v="2021-02-25T00:00:00"/>
    <m/>
    <n v="0"/>
    <x v="1"/>
    <x v="2"/>
  </r>
  <r>
    <n v="20"/>
    <n v="47183"/>
    <s v="Teleazul "/>
    <n v="8095810030"/>
    <s v="elbarosa1711@gmail.com"/>
    <s v="Una certificación de la cantidad de empleados registrados en el Consorcio de Bancas Peña, sobre la base del mandato de la Ley 200-04 República Dominicana."/>
    <s v="Esperamos se encuentren bien, Como habíamos conversado en el día de ayer con el Dr. Jose Cabral y la Sra. Elba Garcia, les estamos haciendo llegar el formulario de rechazo con su acto administrativo, a la solicitud creada vía el SAIP-SIP-000-47183, En la cual nos solicitan : “Una certificación de la cantidad de empleados registrados en el Consorcio de Bancas Peña, sobre la base del mandato de la Ley 200-04 República Dominicana.´ La misma fue rechazada por tratarse de información que involucra a 3eros y por ser información clasificada. Esta información le estará llegando vía el SAIP. Nos reiteramos a la orden. Feliz resto del día."/>
    <s v="Otros"/>
    <n v="5"/>
    <x v="3"/>
    <m/>
    <d v="2021-02-22T00:00:00"/>
    <s v="Cerrada-Rechazada"/>
    <s v="2021"/>
    <n v="2"/>
    <x v="1"/>
    <d v="2021-03-01T00:00:00"/>
    <d v="2021-02-24T00:00:00"/>
    <n v="3"/>
    <x v="1"/>
    <x v="2"/>
  </r>
  <r>
    <n v="21"/>
    <n v="46300"/>
    <s v="Guelmi Brea "/>
    <n v="8297441048"/>
    <s v="4lgrupo@gmail.com"/>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v="Base de Datos"/>
    <n v="15"/>
    <x v="2"/>
    <m/>
    <d v="2021-02-24T00:00:00"/>
    <s v="Cerrada-enviada por correo"/>
    <s v="2021"/>
    <n v="2"/>
    <x v="1"/>
    <d v="2021-03-17T00:00:00"/>
    <d v="2021-02-23T00:00:00"/>
    <n v="5"/>
    <x v="1"/>
    <x v="2"/>
  </r>
  <r>
    <n v="22"/>
    <n v="47307"/>
    <s v="Pablo Garcia "/>
    <m/>
    <s v="pgarcia@diariolibre.com"/>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in otro particular, queda de usted"/>
    <s v="Base de Datos"/>
    <n v="15"/>
    <x v="2"/>
    <m/>
    <d v="2021-02-24T00:00:00"/>
    <s v="Cerrada-enviada por correo"/>
    <s v="2021"/>
    <n v="2"/>
    <x v="1"/>
    <d v="2021-03-17T00:00:00"/>
    <s v="03/172021"/>
    <e v="#VALUE!"/>
    <x v="2"/>
    <x v="3"/>
  </r>
  <r>
    <n v="23"/>
    <n v="47283"/>
    <s v="Guelmi Brea "/>
    <n v="8297441048"/>
    <s v="guelmi.brea@micm.gob.do"/>
    <s v="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mpleador otros"/>
    <s v="Buenos dias Sr. Guelmi Brea. Esperamos se encuentre bien. En respuesta a solicitud de Información Publica con referencia SAIP-SIP- 000-47283, realizada en fecha 24 de febrero 2021, en virtud de la Ley General de Libre Acceso a la Información Publica, donde nos solicita lo siguiente: ” 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 Tenemos a bien anexarle el documento con los datos solicitados: Sin otro particular, queda de usted, Atentamente,"/>
    <s v="Base de Datos"/>
    <n v="15"/>
    <x v="2"/>
    <m/>
    <d v="2021-02-24T00:00:00"/>
    <s v="Cerrada-enviada por correo"/>
    <s v="2021"/>
    <n v="2"/>
    <x v="1"/>
    <d v="2021-03-17T00:00:00"/>
    <d v="2021-03-17T00:00:00"/>
    <n v="15"/>
    <x v="1"/>
    <x v="0"/>
  </r>
  <r>
    <n v="24"/>
    <n v="47444"/>
    <s v="Jean David de Jesus Adon "/>
    <n v="8296390139"/>
    <s v="ecojdavid@gmail.com"/>
    <s v="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s v="Esperamos se encuentre bien. Cortésmente tenemos a bien a dar respuesta a solicitud de Información Publica con referencia SAIP-SIP-000-47444, realizada en fecha 01 de marzo 2021, en virtud de la Ley General de Libre Acceso a la Información Publica Pública 200-04, en la que nos requiere información correspondiente a: “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Tenemos a bien anexarle la respuesta a dicha solicitud. Nota: Estamos remitiendo los datos de COTIZANTES (trabajadores en NP’s pagadas) , no de trabajadores registrados por la siguientes razones: 1. Para los períodos en que los empleadores morosos han sido beneficiados con amnistía en el pasado, no hay registros actualizados de sus plantillas de nómina 2. Los registros de empleados activos no son certeros hasta tanto los empleadores no realizan el pago ya que los morosos y los que han cerrado operaciones no modifican sus registros de novedades como manda la ley"/>
    <s v="Base de Datos"/>
    <n v="15"/>
    <x v="2"/>
    <m/>
    <d v="2021-03-01T00:00:00"/>
    <m/>
    <s v="2021"/>
    <n v="3"/>
    <x v="3"/>
    <d v="2021-03-22T00:00:00"/>
    <d v="2021-03-22T00:00:00"/>
    <n v="15"/>
    <x v="1"/>
    <x v="0"/>
  </r>
  <r>
    <n v="25"/>
    <n v="47535"/>
    <s v="Julio Matias"/>
    <n v="8098191952"/>
    <s v="julioramonmatias@gmial.com"/>
    <s v="Quiero saver cuanto empleado hay en la tanto sector público como privado inscrito en esa institución es para estudio muy importante"/>
    <s v="Matías Esperamos se encuentre bien. En respuesta a su solicitud de información Publica, con referencia SAIP-SIP-000-47535, de fecha 02 de marzo 2021. En virtud de la Ley General de Libre Acceso a la Información Publica 200-04, en la que nos requiere lo siguiente: “Quiero saver cuantos empleados hay en la tanto sector publico como privado inscrito en la esa institución es para estudio muy importante” Tenemos a bien informarle que los datos que nos solicitan se encuentran el disponible en nuestro portal de transparencia. Suministramos nuestro enlace para consulta: https://www.tss.gob.do/transparencia/boletin-estadistico.html Esta información le estará llegando vía el SAIP Favor confirmar recepción. N"/>
    <s v="Base de Datos"/>
    <n v="15"/>
    <x v="2"/>
    <m/>
    <d v="2021-03-02T00:00:00"/>
    <m/>
    <s v="2021"/>
    <n v="3"/>
    <x v="3"/>
    <d v="2021-03-23T00:00:00"/>
    <d v="2021-03-03T00:00:00"/>
    <n v="1"/>
    <x v="1"/>
    <x v="2"/>
  </r>
  <r>
    <n v="26"/>
    <n v="47722"/>
    <s v="Ryan Morales"/>
    <s v="809-333-3822"/>
    <s v="rmoralesc@arssenasa.gob.do"/>
    <s v="1. Inversión en Capacitación del 2020 2. Indice de Clima Laboral del 2020 3. Indice (o porcentaje) de Absentismo del 2020 4. Indice (o porcentaje) de Rotación del 2020"/>
    <s v="Sr. Morales Esperamos se encuentre bien. Cortésmente tenemos a bien a dar respuesta a solicitud de Información Publica con referencia SAIP-SIP-000-47722, realizada en fecha 03 de marzo 2021, en virtud de la Ley General de Libre Acceso a la Información Publica Pública 200-04, en la que nos requiere información correspondiente a: “1. Inversión en Capacitación del 2020 2. Indice de Clima Laboral del 2020 3. Indice (o porcentaje) de Absentismo del 2020 4. Indice (o porcentaje) de Rotación del 2020.” Tenemos a bien anexarle la respuesta a dicha"/>
    <s v="Base de Datos"/>
    <n v="15"/>
    <x v="2"/>
    <m/>
    <d v="2021-03-05T00:00:00"/>
    <s v="Cerrada-enviada por correo"/>
    <s v="2021"/>
    <n v="3"/>
    <x v="3"/>
    <d v="2021-03-26T00:00:00"/>
    <d v="2021-03-16T00:00:00"/>
    <n v="8"/>
    <x v="1"/>
    <x v="2"/>
  </r>
  <r>
    <n v="27"/>
    <n v="47837"/>
    <s v="Alexia Victoria "/>
    <n v="849220668"/>
    <s v="alexiavictoria200@gmail.com"/>
    <s v="Cantidad de cotizantes por sector economico ( categoria mas fina de sector disponible, idelamente CiiU)"/>
    <s v="Sra. Alexia Victoria Esperamos se encuentre bien. En respuesta a su solicitud de información Publica SAIP-SIP-000-47837, realiza en fecha 08 de marzo 2021, En virtud de la Ley General de Libre Acceso a la Información Publica 200-04, en la que nos requiere: “Cantidad de cotizantes por sector económico (categorización mas fina de sector disponible, idealmente CIIu) por mes desde 2010” Tenemos a bien a informarle que los datos que nos solicitan se encuentran disponible en nuestro portal web. Suministramos enlace para consulta: https://www.tss.gob.do/analisis-especiales.html Esta información le estará llegando vía el SAIP. Favor confirmar recepción"/>
    <s v="Base de Datos"/>
    <n v="15"/>
    <x v="2"/>
    <m/>
    <d v="2021-03-08T00:00:00"/>
    <s v="Cerrada-enviada por correo"/>
    <s v="2021"/>
    <n v="3"/>
    <x v="3"/>
    <d v="2021-03-29T00:00:00"/>
    <d v="2021-03-29T00:00:00"/>
    <n v="15"/>
    <x v="1"/>
    <x v="0"/>
  </r>
  <r>
    <n v="28"/>
    <n v="48191"/>
    <s v="Canyeloski de Jesus Sanchez "/>
    <n v="8299685525"/>
    <s v="canyeloski0027@gmail.com"/>
    <s v="Monto de factura de energia servida por EDEESTE, al hospital Regional Dr. Antonio Musa, como se maneja el pago de la electricidad consumida por los centros hospitalarios. Monto de facturacion de los centros hospitalarios Publico por provincia. "/>
    <s v=" La solicitud fue remita a la Empresa Distribuidara de Electricidad EDEESTE. "/>
    <s v="Referida"/>
    <n v="3"/>
    <x v="1"/>
    <m/>
    <d v="2021-03-15T00:00:00"/>
    <s v="Cerrada-Remitida a otra institución"/>
    <s v="2021"/>
    <n v="3"/>
    <x v="3"/>
    <d v="2021-03-18T00:00:00"/>
    <d v="2021-03-16T00:00:00"/>
    <n v="2"/>
    <x v="1"/>
    <x v="1"/>
  </r>
  <r>
    <n v="29"/>
    <n v="48116"/>
    <s v="Airon Fernandez Gil"/>
    <n v="8098778646"/>
    <s v="aironfernandez@hotmail.com "/>
    <s v="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s v="Fernandez Esperamos que se encuentre bien . En repuesta a su solicitud de Información Publica con referencia SAIP-SIP-000-48116, realizada en fecha 17 de marzo 2021, en virtud de la Ley General de Libre Acceso a la Información Publica 200-04, donde nos solicita: 1. 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Tenemos a bien anexarle la información requerida. Nos reiteramos a la orden."/>
    <s v="Base de Datos"/>
    <n v="15"/>
    <x v="2"/>
    <m/>
    <d v="2021-03-17T00:00:00"/>
    <s v="Cerrada-enviada por correo"/>
    <s v="2021"/>
    <n v="3"/>
    <x v="3"/>
    <d v="2021-04-07T00:00:00"/>
    <d v="2021-03-17T00:00:00"/>
    <n v="1"/>
    <x v="1"/>
    <x v="2"/>
  </r>
  <r>
    <n v="30"/>
    <n v="48392"/>
    <s v="Luis Eduardo Mella  "/>
    <n v="8095322024"/>
    <s v="mella999@gmail.com"/>
    <s v="Base de datos desagregados de la TSS del año 2020 y 2021 con la que se utiliza para calcular estadísticos de la sección del_x000a_Panorama laboral dominicano consolidado que están colocados en la página oficial de la TSS."/>
    <s v="Buen día estimado: Deseo se encuentre bien. En respuesta a su solicitud de Información Pública con referencia SAIP-SIP-000-48392, realizada en fecha 19 de marzo 2021, en virtud de la Ley General de Libre Acceso a la Información Publica 200-04, donde nos solicitan: “Base de datos desagregados de la TSS del año 2020 y 2021 con la que se utiliza para calcular estadísticos de la sección del Panorama laboral dominicano consolidado que están colocados en la página oficial de la TSS” Tenemos a bien a informarle que la Ley 200-04, establece en si Art. 13 que “En caso de que la información solicitada por el ciudadano ya que esté disponible al público en medios impresos, tales como libros, compendios , tríptico, archivos públicos de la administración, si como también en formatos eléctricos en Internet o en cualquier otro medio , se le hará saber por medios fehaciente, la fuente, lugar y la forma en que pueda tener acceso a dicho información previamente publicada” en ese sentido, le suministramos los enlace correspondiente de donde localizar la información. Enlace"/>
    <s v="Base de Datos"/>
    <n v="15"/>
    <x v="2"/>
    <m/>
    <d v="2021-03-19T00:00:00"/>
    <s v="Cerrada-enviada por correo"/>
    <s v="2021"/>
    <n v="3"/>
    <x v="3"/>
    <d v="2021-04-09T00:00:00"/>
    <d v="2021-03-30T00:00:00"/>
    <n v="8"/>
    <x v="1"/>
    <x v="2"/>
  </r>
  <r>
    <n v="31"/>
    <n v="48825"/>
    <s v="Auri Minaya"/>
    <n v="8493523716"/>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s v="Base de Datos"/>
    <n v="15"/>
    <x v="2"/>
    <m/>
    <d v="2021-03-31T00:00:00"/>
    <s v="Cerrada-enviada por correo"/>
    <s v="2021"/>
    <n v="3"/>
    <x v="3"/>
    <d v="2021-04-21T00:00:00"/>
    <d v="2021-04-12T00:00:00"/>
    <n v="9"/>
    <x v="1"/>
    <x v="2"/>
  </r>
  <r>
    <n v="32"/>
    <n v="48824"/>
    <s v="Auri Minaya"/>
    <n v="8097323579"/>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s v="Base de Datos"/>
    <n v="15"/>
    <x v="2"/>
    <m/>
    <d v="2021-03-31T00:00:00"/>
    <s v="Cerrada-enviada por correo"/>
    <s v="2021"/>
    <n v="3"/>
    <x v="3"/>
    <d v="2021-04-21T00:00:00"/>
    <d v="2021-04-12T00:00:00"/>
    <n v="9"/>
    <x v="1"/>
    <x v="2"/>
  </r>
  <r>
    <n v="33"/>
    <n v="48951"/>
    <s v="Airon Fernandez Gil"/>
    <n v="8098778646"/>
    <s v="aironfernandez@hotmail.com "/>
    <s v="Sobre el SDSS: 1) Para cada mes de 2020, trabajadores que perdieron totalmente su afiliación al SDSS al perder su empleo, en total, por sexo, por rama de la actividad económica, y por tamaño de empleador. 2) Para cada mes de 2020, trabajadores suspendidos que mantuvieron su afiliación al SFS producto de las resoluciones emitidas por SNS 3) Cantidad de empleadores que suspendieron y que eliminaron cotizantes según tamaño del empleador y según rama de actividad económica Por otro lado, sobre el Panorama Laboral Dominicano Consolidado de 2020 publicado con la TSS, solicitamos la información de las tablas 3,4,5,6,7,8, 9, dividida cada una en tablas para sexo femenino y sexo masculino."/>
    <m/>
    <m/>
    <s v=""/>
    <x v="4"/>
    <m/>
    <d v="2021-04-06T00:00:00"/>
    <m/>
    <s v="2021"/>
    <n v="4"/>
    <x v="4"/>
    <s v=""/>
    <m/>
    <n v="0"/>
    <x v="1"/>
    <x v="2"/>
  </r>
  <r>
    <n v="34"/>
    <n v="48952"/>
    <s v="SENASA"/>
    <n v="809333"/>
    <s v="mpou@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 Deseamos se encuentre bien. Según conversamos vía correo electronico, procedemos a cerrar esta solicitud, segun requerimiento. Saludos cordiales,"/>
    <s v="Otros"/>
    <n v="5"/>
    <x v="0"/>
    <m/>
    <d v="2021-04-06T00:00:00"/>
    <s v="Cerrada-enviada por correo"/>
    <s v="2021"/>
    <n v="4"/>
    <x v="4"/>
    <d v="2021-04-13T00:00:00"/>
    <d v="2021-04-08T00:00:00"/>
    <n v="3"/>
    <x v="1"/>
    <x v="2"/>
  </r>
  <r>
    <n v="35"/>
    <n v="49022"/>
    <s v="Grupo NN RD"/>
    <m/>
    <s v="noticiasnacionalesrdsrl@gmail.com"/>
    <s v="DESDE EL AÑO 2006 HASTA AHORA, VERIFICAR LA EMPRESA, ESTACION DON LICO S.A. RNC: 101672218"/>
    <s v="Rechazada "/>
    <s v="Rechazada"/>
    <n v="5"/>
    <x v="3"/>
    <m/>
    <d v="2021-04-07T00:00:00"/>
    <s v="Cerrada-Rechazada"/>
    <m/>
    <m/>
    <x v="2"/>
    <d v="2021-04-14T00:00:00"/>
    <d v="2021-04-09T00:00:00"/>
    <n v="3"/>
    <x v="1"/>
    <x v="2"/>
  </r>
  <r>
    <n v="36"/>
    <n v="49090"/>
    <s v="Guelmi Brea "/>
    <n v="8297441048"/>
    <s v="guelmi.brea@micm.gob.do "/>
    <s v="CANTIDAD DE EMPLEOS COTIZANTES POR PERIODO enero-marzo 2021 (tabla dinamica) para los sectores: -Industrias -Construcción -Explotación de Minas y Canteras -Manufactura Conservación, Producción y Procesamiento de Carne Edición, Grabación, Impresión Elaboración de Aceites y Grasas de Origen Vegetal y Animal Elaboración de Azúcar Elaboración de Bebidas y otras............ De ser posible que se pueda filtrar por regimen al que pertenece o enviarme otra que este filtrada por sector y por regimen (fronterizo, zonas francas, ordinario, etc) ver enlace https://www.tss.gob.do/analisis-especiales.html"/>
    <s v="Se le informo de enlace en nuestro portal web  sobre informacio n de repuesta a su solicitud "/>
    <s v="Base de Datos"/>
    <n v="15"/>
    <x v="2"/>
    <m/>
    <d v="2021-04-08T00:00:00"/>
    <s v="Cerrada-enviada por correo"/>
    <m/>
    <m/>
    <x v="2"/>
    <d v="2021-04-29T00:00:00"/>
    <d v="2121-04-23T00:00:00"/>
    <n v="12"/>
    <x v="1"/>
    <x v="0"/>
  </r>
  <r>
    <n v="37"/>
    <n v="49290"/>
    <s v="Domingo de Jesus "/>
    <n v="8092978568"/>
    <s v="domsosa2@hotmail.com"/>
    <s v="Aporte que debieron realizarse desde 01-03-2007 por quien suscribe "/>
    <s v="Remitida a la DIDA"/>
    <s v="Referida"/>
    <n v="3"/>
    <x v="1"/>
    <m/>
    <d v="2021-04-14T00:00:00"/>
    <s v="Cerrada-Remitida a otra institución"/>
    <m/>
    <m/>
    <x v="2"/>
    <d v="2021-04-19T00:00:00"/>
    <d v="2021-04-14T00:00:00"/>
    <n v="1"/>
    <x v="1"/>
    <x v="1"/>
  </r>
  <r>
    <n v="38"/>
    <n v="49625"/>
    <s v="Fanny Vargas "/>
    <n v="8097846438"/>
    <s v="fannyv@iadb.org"/>
    <s v="Datos mensuales para el periodo 2008-2021 de: Trabajadores inscritos y trabajadores activos en la seguridad social (privados y públicos) Salario promedio trabajadores publicos y privados activos en la seguridad social"/>
    <s v="Se le informo de enlace en nuestro portal web  sobre informacio n de repuesta a su solicitud "/>
    <s v="Base de Datos"/>
    <n v="15"/>
    <x v="1"/>
    <m/>
    <d v="2021-04-22T00:00:00"/>
    <s v="Cerrada-enviada por correo"/>
    <m/>
    <m/>
    <x v="2"/>
    <d v="2021-05-13T00:00:00"/>
    <d v="2021-04-26T00:00:00"/>
    <n v="3"/>
    <x v="1"/>
    <x v="1"/>
  </r>
  <r>
    <n v="39"/>
    <n v="48886"/>
    <s v="Angel  Jose Pichardo"/>
    <n v="8098066158"/>
    <s v="angel.jpp@hotmail.com"/>
    <s v="Al primer trimestre de 2021 1-. Total de afiliados (ARS) al SDSS."/>
    <s v="Se le facilito los enlaces disponiible en nuestro portall, el cual contienen  detalles de la solicitud generada por el ciudadano. "/>
    <s v="Base de Datos"/>
    <n v="15"/>
    <x v="2"/>
    <m/>
    <d v="2021-04-09T00:00:00"/>
    <s v="Cerrada-enviada por correo"/>
    <m/>
    <m/>
    <x v="2"/>
    <d v="2021-04-30T00:00:00"/>
    <d v="2021-04-20T00:00:00"/>
    <n v="8"/>
    <x v="1"/>
    <x v="2"/>
  </r>
  <r>
    <n v="40"/>
    <n v="49602"/>
    <s v="Yudith Smith Martinez "/>
    <n v="8297300201"/>
    <s v="ysmith@arssenasa.gob.do "/>
    <s v="- Nombre de empresas privadas registrados en la TSS a nivel nacional."/>
    <s v="Rechazada "/>
    <s v="Rechazada"/>
    <n v="5"/>
    <x v="3"/>
    <m/>
    <d v="2021-04-22T00:00:00"/>
    <s v="Cerrada-Rechazada"/>
    <m/>
    <m/>
    <x v="2"/>
    <d v="2021-04-29T00:00:00"/>
    <d v="2021-04-27T00:00:00"/>
    <n v="4"/>
    <x v="1"/>
    <x v="2"/>
  </r>
  <r>
    <n v="41"/>
    <n v="50021"/>
    <s v="Diogenes Berges "/>
    <n v="8293416840"/>
    <s v="db@fabogados.com"/>
    <s v="relacion  sobre el articulo 131 sobre subsidio de licencia y continuidad de la misma pasada las 26 semana.  "/>
    <s v="Referida a la Sisalril "/>
    <s v="Referida"/>
    <n v="3"/>
    <x v="1"/>
    <m/>
    <d v="2021-05-04T00:00:00"/>
    <s v="Cerrada-Remitida a otra institución"/>
    <m/>
    <m/>
    <x v="2"/>
    <d v="2021-05-07T00:00:00"/>
    <d v="2021-04-05T00:00:00"/>
    <n v="-22"/>
    <x v="1"/>
    <x v="1"/>
  </r>
  <r>
    <n v="42"/>
    <n v="49116"/>
    <s v="SENASA"/>
    <n v="8093333822"/>
    <s v="direccionesejecutiva@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En respuesta a su solicitud de Información Pública con referencia SAIPSIP-000-49116, de fecha 09 de abril 2021, en virtud de la Ley General de Libre Acceso a la Información Publica 200-04, donde nos solicita lo siguiente: 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o Tipo de afiliado cotizante (titular/dependiente) o Provincia o Género o Sector Económico al que pertenece. Tenemos a bien a remitirle mediante adjunto los datos solicitados, segun lo conversado. Asimismo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https://www.tss.gob.do/informesestadisticos.html https://www.tss.gob.do/tablas-dinamicas.html"/>
    <s v="Base de Datos"/>
    <n v="15"/>
    <x v="2"/>
    <m/>
    <d v="2021-04-09T00:00:00"/>
    <s v="Cerrada-enviada por correo"/>
    <m/>
    <m/>
    <x v="2"/>
    <d v="2021-04-30T00:00:00"/>
    <d v="2021-04-30T00:00:00"/>
    <n v="15"/>
    <x v="1"/>
    <x v="0"/>
  </r>
  <r>
    <n v="43"/>
    <n v="49333"/>
    <s v="Carlos Manuel Ortiz Toribio "/>
    <n v="8093057110"/>
    <s v="ortizcarlosmt@gmail.com"/>
    <s v=", quiero información sobre el cuerpo de inspectores que crea la ley 13-2020 y los asigna a la TSS. Saber si han realizado algún concurso para su nombramiento? y si ya hay inspectores de la TSS nombrados y cual es el perfil del cargo y su salario actual?"/>
    <s v="Sr. ORTIZ TORIBIO Esperamos se encuentre bien. Cortésmente, tenemos a dar respuesta a su solicitud creada vía el SAIP-SIP-000-49333, en fecha 15 de abril 2021, en torno a la Ley 200-04, de Libre Acceso a la Información Publica, donde nos solicita lo siguiente: “Quiero información sobre el cuerpo de inspectores que crea la ley 13-2020 y los asigna a la TSS. Saber si han realizado algún concurso para su nombramiento? y si ya hay inspectores de la TSS nombrados y cual es el perfil del cargo y su salario actual?” Anexamos documentos dando respuesta a su solicitud. Nos reiteramos a la orden."/>
    <s v="Base de Datos"/>
    <n v="15"/>
    <x v="2"/>
    <m/>
    <d v="2021-04-15T00:00:00"/>
    <s v="Cerrada-enviada por correo"/>
    <m/>
    <m/>
    <x v="2"/>
    <d v="2021-05-06T00:00:00"/>
    <d v="2021-05-05T00:00:00"/>
    <n v="15"/>
    <x v="1"/>
    <x v="0"/>
  </r>
  <r>
    <n v="44"/>
    <n v="49100"/>
    <s v="Participacion ciudadana  "/>
    <n v="8096856200"/>
    <s v="m.marte@pciudadana.org"/>
    <s v="Los comprobantes de pagos a la Tesorería de la Seguridad Social y sus respectivas nominas de los 158 ayuntamientos a nivel nacional en el periodo enero 2020 a marzo 2021"/>
    <s v="En respuesta, a su solicitud de Información Publica con referencia SAIPSIP-000-49100, realizada en fecha el 08 de abril 2021, en virtud de la Ley General de Libre Acceso a la Información Publica 200-04, Tenemos a bien anexarle documentos solicitados según conversamos. Nos reiteramos a su orden. Feliz resto del día"/>
    <s v="Base de Datos"/>
    <n v="15"/>
    <x v="2"/>
    <m/>
    <d v="2021-04-08T00:00:00"/>
    <s v="Cerrada-enviada por correo"/>
    <m/>
    <m/>
    <x v="2"/>
    <d v="2021-04-29T00:00:00"/>
    <d v="2021-05-06T00:00:00"/>
    <n v="21"/>
    <x v="0"/>
    <x v="0"/>
  </r>
  <r>
    <n v="45"/>
    <n v="49401"/>
    <s v="Amauris Paulino Espinal"/>
    <n v="8299154064"/>
    <s v="amauryspaulino@gmail.com "/>
    <s v="Confirmar si los datos estadisticos resgitrados en Panorama laboral dominicano / Estadísticas de recaudo 2021, corresponden a los trabajadores (titulares). 2- Cantidad de dependientes registrados en el periodo febrero-marzo por provincia"/>
    <s v="En respuesta a su solicitud de Información Pública con referencia SAIP-SIP-000-49401, de fecha 16 de abril 2021, en virtud de la Ley General de Libre Acceso a la Información Publica 200-04, donde nos solicita lo siguiente “1- Confirmar si los datos estadísticos registrados en Panorama laboral dominicano / Estadísticas de recaudo 2021, corresponden a los trabajadores (titulares). 2- Cantidad de dependientes registrados en el periodo febrero-marzo por provincia”.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Con relación a su inquietud sobre si los datos estadísticos registrados en Panorama laboral dominicano / Estadísticas de recaudo 2021, corresponden a los trabajadores (titulares), tenemos a bien a informarle que le anexamos el documento” Explicativo de estadísticas Laborales” a los fines de aclarar cada término utilizado en cada informe. El mismo disponible en el enlace siguiente: https://tss.gob.do/assets/deel0562021.pdf Con relación a los dependientes registrados, anexo la información correspondiente. Esperando que los mismos le sean de utilidad, n"/>
    <s v="Base de Datos"/>
    <n v="15"/>
    <x v="2"/>
    <m/>
    <d v="2021-04-16T00:00:00"/>
    <s v="Cerrada-enviada por correo"/>
    <m/>
    <m/>
    <x v="2"/>
    <d v="2021-05-07T00:00:00"/>
    <d v="2021-05-07T00:00:00"/>
    <n v="15"/>
    <x v="1"/>
    <x v="0"/>
  </r>
  <r>
    <n v="46"/>
    <n v="49404"/>
    <s v="Jesus Sanchez "/>
    <n v="8098539331"/>
    <s v="jesus,rsanchez17@gmail.com "/>
    <s v="- Informaciones sobre historico de las estadisticas registradas. 2-Cotizantes por sector. Enero -marzo 2021."/>
    <s v="En respuesta a su solicitud de Información Pública con referencia SAIP-SIP-000-49404, de fecha 16 de abril 2021, en virtud de la Ley General de Libre Acceso a la Información Publica 200-04, donde nos solicita lo siguiente “1- Informaciones sobre historico de las estadisticas registradas. 2-Cotizantes por sector. Enero -marzo 2021.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s v="Base de Datos"/>
    <n v="15"/>
    <x v="2"/>
    <m/>
    <d v="2021-04-16T00:00:00"/>
    <s v="Cerrada-enviada por correo"/>
    <m/>
    <m/>
    <x v="2"/>
    <d v="2021-05-07T00:00:00"/>
    <d v="2021-05-07T00:00:00"/>
    <n v="15"/>
    <x v="1"/>
    <x v="0"/>
  </r>
  <r>
    <n v="47"/>
    <n v="49496"/>
    <s v="Lizbet Grisanti de la Cruz "/>
    <n v="8098457222"/>
    <s v="lidelacruz@altice.com.do"/>
    <s v="La presente es para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s v="En respuesta a su solicitud de Información Pública con referencia SAIP-SIP-000-49496, de fecha 20 de abril 2021, en virtud de la Ley General de Libre Acceso a la Información Publica 200-04, donde nos solicita lo siguiente: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Tenemos a bien informarle que la Ley 200-04 e su Artículo 13, establece que: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s fehaciente , la fuente, el lugar y la formo en que puedes tener acceso a dicho información previamente publicada” En ese sentido, le invitamos a consultar el enlace siguiente, que contiene un documento explicativo sobre los conceptos importantes para la interpretación de las estadísticas laborales y algunos ejemplos al respecto. https://tss.gob.do/assets/deel0562021.pdf De igual forma, hemos procedido actualizar las informaciones del Portal dados abiertos a los fines de unificar el criterio extracción de las estadísticas. https://www.tss.gob.do/transparencia/datos-abiertos.html Adjunto enlaces a estadísticas: https://tss.gob.do/tablas-dinamicas.html https://tss.gob.do/informesestadisticos.html https://tss.gob.do/assets/deel0562021.pdf De igual forma citamos: lo referido en la Pág. 4. Numeral 06 del documento a sonde dirige el enlace: Las estadísticas de trabajadores y empleos reflejan el registro para una fecha específica (fecha de extracción del dato), estadísticas que pueden variar en el tiempo conforme a las rectificaciones que realiza el empleador sobre sus Notificaciones de Pago no pagadas al momento de la extracción del dato Esperando que los mismos le sean de utilidad, nos reiteramos a la orden. Sin otro particula"/>
    <s v="Base de Datos"/>
    <n v="15"/>
    <x v="2"/>
    <m/>
    <d v="2021-04-20T00:00:00"/>
    <s v="Cerrada-enviada por correo"/>
    <m/>
    <m/>
    <x v="2"/>
    <d v="2021-05-11T00:00:00"/>
    <d v="2021-05-11T00:00:00"/>
    <n v="15"/>
    <x v="1"/>
    <x v="0"/>
  </r>
  <r>
    <n v="48"/>
    <n v="49493"/>
    <s v="Ivelisse Gil "/>
    <n v="8492545230"/>
    <s v="ivelilareina@gmail.com"/>
    <s v="- Suministrar en caso de que exista data de la cantidad de empresas no registradas en TSS. 2- ¿Si la TSS está realizando el levantamiento de las actas de infracción correspondientes contra aquellos empleadores que se compruebe estén en falta por no inscribir y registrar a sus trabajadores y no pagar las cotizaciones obligatorias vencidas?? 3- Datos estadísticos de las empresas registradas en Santo Domingo."/>
    <s v="Esperamos se encuentre bien. Según conversamos, remitimos respuesta a su solicitud de Información Pública con referencia SAIP-SIP-000-49493, realizada en fecha el 24 de abril 2021, en virtud de la Ley General de Libre Acceso a la Información Publica 200-04.. Tenemos a bien anexarle documentos con dicha respuesta según solicitud, La misma le estará llegando vía el portal SAIP. Nos reiteramos a su orden. La misma le estará llegando vía el portal saip. Favor confirmar recepción"/>
    <s v="Base de Datos"/>
    <n v="15"/>
    <x v="2"/>
    <m/>
    <d v="2021-04-20T00:00:00"/>
    <s v="Cerrada-enviada por correo"/>
    <m/>
    <m/>
    <x v="2"/>
    <d v="2021-05-11T00:00:00"/>
    <d v="2021-05-11T00:00:00"/>
    <n v="15"/>
    <x v="1"/>
    <x v="0"/>
  </r>
  <r>
    <n v="49"/>
    <n v="49859"/>
    <s v="Jose Melo "/>
    <n v="8096070073"/>
    <s v="josemelot26.jm@gmail.com"/>
    <s v="Cantidad de empleados que aportan las empresas dedicadas a la producción de Ron."/>
    <s v="Sr. Melo Esperamos se encuentre bien. Según conversamos, mediante adjunto tenemos a bien dar respuesta a su solicitud creada vía el SAIP-SIP-000-49859, en fecha 29 de abril 2021, en torno a la Ley 200-04, de Libre Acceso a la Información Pública"/>
    <s v="Base de Datos"/>
    <n v="15"/>
    <x v="2"/>
    <m/>
    <d v="2021-04-29T00:00:00"/>
    <s v="Cerrada-enviada por correo"/>
    <m/>
    <m/>
    <x v="2"/>
    <d v="2021-05-20T00:00:00"/>
    <d v="2021-05-21T00:00:00"/>
    <n v="15"/>
    <x v="1"/>
    <x v="0"/>
  </r>
  <r>
    <n v="50"/>
    <n v="49934"/>
    <s v="Hans"/>
    <s v="n/a"/>
    <s v="hans.orlamdo@gmail.com"/>
    <s v="Favor proveer una tabla de Habitantes ( Cotizantes ) e Ingreso promedio de los cotizantes , por sectores de Santo Domingo / Distrito Nacional Ejemplo - Sector Habitantes x Sector Ingreso Promedio Piantini 200,000 RD$ 60,000 Bella Vista 187,000 RD$ 65,300 Zona Colonial 315,000 RD$ 45,000"/>
    <s v=",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df"/>
    <s v="Base de Datos"/>
    <n v="15"/>
    <x v="2"/>
    <m/>
    <d v="2021-05-04T00:00:00"/>
    <s v="Cerrada-enviada por correo"/>
    <m/>
    <m/>
    <x v="2"/>
    <d v="2021-05-25T00:00:00"/>
    <d v="2021-05-17T00:00:00"/>
    <n v="10"/>
    <x v="1"/>
    <x v="0"/>
  </r>
  <r>
    <n v="51"/>
    <n v="50048"/>
    <s v="Samuel Eliseo Perez Diaz "/>
    <n v="8298466262"/>
    <s v="samuel19201@gmail.com"/>
    <s v="Parametros y leyes para una cotización"/>
    <s v="adjunta respuesta a la solicitud de información Pública SAIP-SIP-000-50048, realizada en fecha 04 de mayo del año 2021,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
    <s v="Base de Datos"/>
    <n v="15"/>
    <x v="2"/>
    <m/>
    <d v="2021-05-04T00:00:00"/>
    <s v="Cerrada-enviada por correo"/>
    <m/>
    <m/>
    <x v="2"/>
    <d v="2021-05-25T00:00:00"/>
    <d v="2021-05-17T00:00:00"/>
    <n v="10"/>
    <x v="1"/>
    <x v="0"/>
  </r>
  <r>
    <n v="52"/>
    <n v="50395"/>
    <s v="Hogla Betiza Enecia Perez "/>
    <s v="n/a"/>
    <s v="hoglabetizae@gmail.com"/>
    <s v="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Meta Salud ARS Monumental ARS Plamedin ARS Plan Salud Banco Central ARS Renacer ARS Reservas ARS Semma ARS Senasa ARS Simag ARS Universal ARS Yunén MAPFRE Salud ARS Sura Salud Internacional WorldWide Seguros 9- Montos adeudados a las ARS indicadas más arriba por servicios de hospitalización cubiertos por estas a centros privados y hospitalarios. /identificación de la ARS receptora y conceptos que incluyen los centros, la cobertura, los beneficiarios. Información completa con fecha, lugar y demás datos. 10- Montos pagados a las ARS señaladas anteriormente por servicios de cuidados intensivos en centros privados y centros hospitalarios con los siguientes detalles: identificación de la ARS receptora y conceptos que incluyen los centros, la cobertura, los beneficiarios, lugar y fecha. 11- Montos pagados a las ARS antes mencionadas por servicios de pruebas Covid-19 aplicadas en los laboratorios y centros privados o públicos cubiertos bajo la modalidad del acuerdo de cobertura de SISALRIL en etapa de pandemia"/>
    <s v="Sr.Douglas Ciprián Soto Esperamos se encuentre bien. Mediante la presente, tenemos a bien remitir al Ministerio de Salud Pública y Asistencia Social (MISPAS), la Solicitud creada vía el SAIP-SIP-000- 50395, por la Sra Hogla Betiza Enecia Pérez , en fecha 12 de mayo 2021, en la cual nos solicita lo siguiente: “1- 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s v="Referida"/>
    <n v="3"/>
    <x v="1"/>
    <m/>
    <d v="2021-05-12T00:00:00"/>
    <s v="Cerrada-enviada por correo"/>
    <m/>
    <m/>
    <x v="2"/>
    <d v="2021-05-17T00:00:00"/>
    <d v="2021-05-17T00:00:00"/>
    <n v="3"/>
    <x v="1"/>
    <x v="1"/>
  </r>
  <r>
    <n v="53"/>
    <n v="50419"/>
    <s v="Darislad Reyes "/>
    <n v="8299263366"/>
    <s v="darisladyreyes@gmail.com"/>
    <s v="Se solicita una base de dato general desde 2000 al 2020 del mercado laboral donde se puedan realizar correlaciones entre variables, que distinguida de: Cantidad de trabajadores activo por provincia , salario , sexo, edad , tipo de empresa, sector economico, tipo de emprea, mes de preserencia que la base de datos sea compatible con sistemas econometricos como SPSS, estata EViews"/>
    <s v=" referida "/>
    <s v="Referida"/>
    <n v="3"/>
    <x v="1"/>
    <m/>
    <d v="2021-05-12T00:00:00"/>
    <s v="Cerrada-Remitida a otra institución"/>
    <m/>
    <m/>
    <x v="2"/>
    <d v="2021-05-17T00:00:00"/>
    <d v="2021-05-17T00:00:00"/>
    <n v="3"/>
    <x v="1"/>
    <x v="1"/>
  </r>
  <r>
    <n v="54"/>
    <n v="50475"/>
    <s v="Hans Perez"/>
    <s v="n/a"/>
    <s v="hans.orlando@gmail.com"/>
    <s v="Solicite una informacion , Me llego un correo de que la informacion fue enviada en el portal del SAIP , pero cuando entro al protal no veo ningun cambio ... porfavor verificar estos son los datos de la solicitud. Institución: Tesorería de la Seguridad Social (TSS) Número de Solicitud: SAIP-SIP-49934 Nuevo estado de solicitud: Recopilando informacion Muchas gracias"/>
    <s v="Buenas tardes estimado: Deseamos se encuentre bien. Segun conversamos vía correo electronico, con relación a su solicitud SAIP-SIP-000-50475, que el cambio de estado (seleccionado erróneamente) al cual haríamos referencia es a preparando documentos, lo que no indica que la información se haya suministrado, sino que estamos preparando la respuesta que le será suministrada."/>
    <s v="Base de Datos"/>
    <n v="15"/>
    <x v="2"/>
    <m/>
    <d v="2021-05-13T00:00:00"/>
    <s v="Cerrada-Remitida a otra institución"/>
    <m/>
    <m/>
    <x v="2"/>
    <d v="2021-06-03T00:00:00"/>
    <d v="2021-05-18T00:00:00"/>
    <n v="4"/>
    <x v="1"/>
    <x v="2"/>
  </r>
  <r>
    <n v="55"/>
    <n v="50396"/>
    <s v="Holgla Betiza Enecia Perez "/>
    <s v="n/a"/>
    <s v="hoglabetizae@gmail.com"/>
    <s v="Listado con identificación y monto pagado a los centros de salud privados, público-privados o de otra naturaleza por concepto de hospitalización por covid. Precisar las fechas y conceptos por los que fueron hechas. 13- Listado con identificación y monto adeudado a los centros de salud privados, público-privados o de otra naturaleza a las que le adeudan por concepto de hospitalización por covid. Precisar las fechas y conceptos por los que fueron hechas 14- Monto pagado a las ARS por mantener afiliados al Seguro Familiar de Salud a los empleados suspendidos y que ingresaron al programa FASE 15- Monto adeudado a las ARS por mantener afiliados al Seguro Familiar de Salud a los empleados suspendidos y que ingresaron al programa FASE 16- Cantidad de pruebas cubiertas, costos de las pruebas, periodicidad, lugares, centros donde fueron aplicadas, beneficiarios (sexo, edad). 17- Cantidad o Lotes de pruebas adquiridas (PCR, antígeno u otros para la detección de Covid) en toda la pandemia por Salud Publica. 18- Contratos de compra de los lotes de pruebas adquiridos por Salud Pública. 19- Costo de las pruebas (PCR, antígeeno u otros para la detección de Covid) adquiridas e identidad del proveedor"/>
    <s v="Sra. Perez: Deseamos se encuentre bien. En respuesta a su solicitud de Información Pública con referencia SAIP-SIP-000-50396, realizada en fecha el 12 mayo 2021, en virtud de la Ley General de Libre Acceso a la Información Publica 200-04, Tenemos a bien anexarle documentos con dicha respuesta según solicitud. A su vez, recordamos que los datos adicionales a los cuales no damos respuesta en esa solicitud por ser de competencia del Ministerio de Salud Pública y Asistencia Social (MISPAS), fueron creados mediante solicitud SAIP-SIP-000-50656. La misma le estará llegando vía el portal SAIP. Esperando que los mismo sean de utilidad, n"/>
    <s v="Base de Datos"/>
    <n v="15"/>
    <x v="2"/>
    <m/>
    <d v="2021-05-12T00:00:00"/>
    <s v="Cerrada-enviada por correo"/>
    <m/>
    <m/>
    <x v="2"/>
    <d v="2021-06-02T00:00:00"/>
    <d v="2021-05-17T00:00:00"/>
    <n v="4"/>
    <x v="1"/>
    <x v="2"/>
  </r>
  <r>
    <n v="56"/>
    <n v="50972"/>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s v="Rechazada"/>
    <n v="5"/>
    <x v="3"/>
    <m/>
    <d v="2021-05-25T00:00:00"/>
    <s v="Cerrada-Rechazada"/>
    <m/>
    <m/>
    <x v="2"/>
    <d v="2021-06-01T00:00:00"/>
    <d v="2021-05-27T00:00:00"/>
    <n v="3"/>
    <x v="1"/>
    <x v="2"/>
  </r>
  <r>
    <n v="57"/>
    <n v="50976"/>
    <s v="Rafael Zapata Crisostomo "/>
    <n v="8292855037"/>
    <s v="rafaelzapata72@hotmail.com"/>
    <s v="En tal sentido, le solicito que me sea entregada de manera personal, lo siguiente: 1-Certificación del estatus actual del RNC &quot; RESIDENCIAL ISSFFAA HAINAMOSA&quot;, : 430-259667 con las generales de ley de la persona que la representa ante dicha entidad (TSS). 2- Certificación de los pagos realizados a la Tesorería de la Seguridad Social (TSS), &quot; RESIDENCIAL ISSFFAA HAINAMOSA&quot;, certificacion de incorporacion en esa inentidad, Certificación del estatu actual de los pagos a la TSS,"/>
    <s v="Rechazada "/>
    <s v="Rechazada"/>
    <n v="5"/>
    <x v="3"/>
    <m/>
    <d v="2021-05-24T00:00:00"/>
    <s v="Cerrada-Rechazada"/>
    <m/>
    <m/>
    <x v="2"/>
    <d v="2021-05-31T00:00:00"/>
    <d v="2021-05-27T00:00:00"/>
    <n v="4"/>
    <x v="1"/>
    <x v="2"/>
  </r>
  <r>
    <n v="58"/>
    <n v="51009"/>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s v="Rechazada"/>
    <n v="5"/>
    <x v="3"/>
    <m/>
    <d v="2021-05-26T00:00:00"/>
    <s v="Cerrada-Rechazada"/>
    <m/>
    <m/>
    <x v="2"/>
    <d v="2021-06-02T00:00:00"/>
    <d v="2021-05-27T00:00:00"/>
    <n v="2"/>
    <x v="1"/>
    <x v="2"/>
  </r>
  <r>
    <n v="59"/>
    <n v="51199"/>
    <s v="Inveriones Avila Nuñez "/>
    <n v="8493429328"/>
    <s v="abreuaylin@mail.com"/>
    <s v="Solicitud de certificacion  donde se haga constar que las empresas representadas antes esta instit por el Grupo Ibertax , SRL no se encuentran la sociedad inversiones Avilas Nuñez "/>
    <s v="referida  "/>
    <s v="Referida"/>
    <n v="3"/>
    <x v="1"/>
    <m/>
    <d v="2021-05-31T00:00:00"/>
    <s v="Cerrada-Remitida a otra institución"/>
    <m/>
    <m/>
    <x v="2"/>
    <d v="2021-06-01T00:00:00"/>
    <d v="2021-06-01T00:00:00"/>
    <n v="2"/>
    <x v="1"/>
    <x v="1"/>
  </r>
  <r>
    <n v="60"/>
    <n v="51201"/>
    <s v="Empresa Kenmar Busines "/>
    <n v="8493499328"/>
    <s v="abreuaylin@mail.com"/>
    <s v="Solicitud de certificacion  donde se haga constar que las empresas representadas antes esta instit por el Grupo Ibertax , SRL no se encuentran la sociedad inversiones Kenmar Business "/>
    <s v="referida"/>
    <s v="Referida"/>
    <n v="3"/>
    <x v="1"/>
    <m/>
    <d v="2021-05-31T00:00:00"/>
    <s v="Cerrada-Remitida a otra institución"/>
    <m/>
    <m/>
    <x v="2"/>
    <d v="2021-06-03T00:00:00"/>
    <d v="2021-06-01T00:00:00"/>
    <n v="2"/>
    <x v="1"/>
    <x v="1"/>
  </r>
  <r>
    <n v="61"/>
    <n v="51203"/>
    <s v="Margil Tymp Services"/>
    <n v="8493429328"/>
    <s v="abreuaylin@mail.com"/>
    <s v="Solicitud de certificacion  donde se haga constar que las empresas representadas antes esta instit por el Grupo Ibertax , SRL no se encuentran la sociedad Margil Tymp Servicess "/>
    <s v="Referida "/>
    <s v="Referida"/>
    <n v="3"/>
    <x v="1"/>
    <m/>
    <d v="2021-05-31T00:00:00"/>
    <s v="Cerrada-Remitida a otra institución"/>
    <m/>
    <m/>
    <x v="2"/>
    <d v="2021-06-03T00:00:00"/>
    <d v="2021-06-01T00:00:00"/>
    <n v="2"/>
    <x v="1"/>
    <x v="1"/>
  </r>
  <r>
    <n v="62"/>
    <n v="50474"/>
    <s v="Aris Balbuena"/>
    <n v="8296427031"/>
    <s v="arisbalbuena@gmail.com"/>
    <s v="En formato Excel, cantidad de personas de nacionalidad extranjera afiliadas por año al Sistema Dominicano de Seguridad Social para el periodo 2010-2020, por nacionalidad y sexo y desagregado según las siguientes variables: Condición de afiliación (titular o dependiente) Regimen de afiliación Cotizantes activos Rango salarial Rama de actividad económica"/>
    <m/>
    <s v="Base de Datos"/>
    <n v="15"/>
    <x v="2"/>
    <m/>
    <d v="2021-05-13T00:00:00"/>
    <m/>
    <m/>
    <m/>
    <x v="2"/>
    <d v="2021-06-03T00:00:00"/>
    <m/>
    <n v="0"/>
    <x v="1"/>
    <x v="2"/>
  </r>
  <r>
    <n v="63"/>
    <n v="50633"/>
    <s v="Vielka Lucila Rosario Vargas"/>
    <n v="8293082276"/>
    <s v="vielkarosario11@gmail.com"/>
    <s v="Población Afiliada al Sistema Dominicano de Seguridad Social (SDSS), por tipo de régimen y por tipo de seguro para los años 2000 - 2020"/>
    <m/>
    <s v="Base de Datos"/>
    <n v="15"/>
    <x v="2"/>
    <m/>
    <d v="2021-05-24T00:00:00"/>
    <m/>
    <m/>
    <m/>
    <x v="2"/>
    <d v="2021-06-14T00:00:00"/>
    <m/>
    <n v="0"/>
    <x v="1"/>
    <x v="2"/>
  </r>
  <r>
    <m/>
    <m/>
    <m/>
    <m/>
    <m/>
    <m/>
    <m/>
    <m/>
    <m/>
    <x v="4"/>
    <m/>
    <m/>
    <m/>
    <m/>
    <m/>
    <x v="2"/>
    <m/>
    <m/>
    <m/>
    <x v="3"/>
    <x v="4"/>
  </r>
  <r>
    <n v="65"/>
    <n v="51076"/>
    <s v="Hogla Betiza Enecia Perez "/>
    <s v="849-624-1723"/>
    <s v="hoglabetizae@gmail.com"/>
    <s v="Favor facilitarme: El desglose o relación de los montos pagados a cada ARS, por mantener afiliados al Seguro Familiar de Salud, los empleados suspendidos y que ingresaron al programa Fase"/>
    <s v="Sra. Hogla Betiza Enecia Perez Esperamos se encuentre bien. En respuesta, a su solicitud de Información Publica con referencia SAIP-SIP-000-51076, realizada en fecha el 27 de mayo 2021, en virtud de la Ley General de Libre Acceso a la Información Publica 200-04, Tenemos a bien anexarle documentos con la respuesta según solicitud. También facilitamos el enlace donde esta la resolución, de la cual le estuvimos conversando. file:///C:/Users/jennifer_gomez/Desktop/Resolucion%20no.%20492-01.pdf"/>
    <s v="Base de Datos"/>
    <n v="15"/>
    <x v="2"/>
    <m/>
    <d v="2021-05-27T00:00:00"/>
    <s v="Cerrada-enviada por correo"/>
    <m/>
    <m/>
    <x v="2"/>
    <d v="2021-06-17T00:00:00"/>
    <d v="2021-06-09T00:00:00"/>
    <n v="10"/>
    <x v="1"/>
    <x v="0"/>
  </r>
  <r>
    <n v="66"/>
    <n v="51196"/>
    <s v="Pablo Garcia  "/>
    <n v="8096580220"/>
    <s v="pgarcia@diariolibre.com"/>
    <s v="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qué se estan pagando salarios inferiores al mínimo."/>
    <s v="Sr. Garcia Esperamos se encuentre bien. En respuesta a su solicitud de Información Pública con referencia SAIP-SIP-000-51196, de fecha 31 mayo 2021, en virtud de la Ley General de Libre Acceso a la Información Publica 200-04, donde nos solicita “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 qué se están pagando salarios inferiores al mínimo.” Tenemos a bien a remitir mediante anexo la respuesta correspondiente. A su vez, compartimos enlace a nuestro más reciente informe estadístico https://www.tss.gob.do/transparencia/panorama-laboral-dom--estarecuado-2021."/>
    <s v="Base de Datos"/>
    <n v="15"/>
    <x v="2"/>
    <m/>
    <d v="2021-05-31T00:00:00"/>
    <s v="Cerrada-enviada por correo"/>
    <m/>
    <m/>
    <x v="2"/>
    <d v="2021-06-21T00:00:00"/>
    <d v="2021-06-17T00:00:00"/>
    <n v="14"/>
    <x v="1"/>
    <x v="0"/>
  </r>
  <r>
    <n v="67"/>
    <n v="51672"/>
    <s v="Darlin Emilio Gon zalez Castillo "/>
    <n v="8092500517"/>
    <s v="emiliocastillo2989gmail.com"/>
    <s v="Como debe ser el procedimiento y porque el proceso de aprobacion de las licencias es tan lento mientras algunas empresas se niegan a pagarle a los trabajadores que estan de licencia hasta no obtener aporbacion por parte de la TSS "/>
    <s v="Referida "/>
    <s v="Referida"/>
    <n v="3"/>
    <x v="1"/>
    <m/>
    <d v="2021-06-11T00:00:00"/>
    <s v="Cerrada-Remitida a otra institución"/>
    <m/>
    <m/>
    <x v="2"/>
    <d v="2021-06-16T00:00:00"/>
    <d v="2021-06-11T00:00:00"/>
    <n v="1"/>
    <x v="1"/>
    <x v="1"/>
  </r>
  <r>
    <n v="68"/>
    <n v="51751"/>
    <s v="Juan Mojica "/>
    <n v="8298353668"/>
    <s v="juanmojica1556gmail.com"/>
    <s v="En que fecha la empresa Acciona agua abikarram morilla RNC 102324761 empezó a pagar seguridad social a sus empleados?"/>
    <s v="Rechazada "/>
    <s v="Rechazada"/>
    <n v="5"/>
    <x v="3"/>
    <m/>
    <d v="2021-06-14T00:00:00"/>
    <s v="Cerrada-Rechazada"/>
    <m/>
    <m/>
    <x v="2"/>
    <d v="2021-06-21T00:00:00"/>
    <d v="2021-06-16T00:00:00"/>
    <n v="3"/>
    <x v="1"/>
    <x v="2"/>
  </r>
  <r>
    <n v="69"/>
    <n v="52072"/>
    <s v="Rafael  Ramirez "/>
    <n v="8299645912"/>
    <s v="rafaeleliseoramirez@hotmail.com"/>
    <s v="Copia de los libramientos por concepto de pago del consumo de energia electrica, a las distribuidoras EDENORTE, EDESUR, EDEESTE, y Cia de luz y fuerza de las terrenas, durante el periodo de agosto 2020 al 31 de mayo 2021  "/>
    <s v="Referida "/>
    <s v="Referida"/>
    <n v="3"/>
    <x v="1"/>
    <m/>
    <d v="2021-06-22T00:00:00"/>
    <s v="Cerrada-Remitida a otra institución"/>
    <m/>
    <m/>
    <x v="2"/>
    <d v="2021-06-25T00:00:00"/>
    <d v="2021-06-24T00:00:00"/>
    <n v="3"/>
    <x v="1"/>
    <x v="1"/>
  </r>
  <r>
    <n v="70"/>
    <n v="52117"/>
    <s v="Nilson Abreu Lebron "/>
    <n v="8097090133"/>
    <s v="abreulebron.nilson1@gmail.com"/>
    <s v="Certtificacion donde se establece que el Sr Jovanny Herrera , esta inscripto en la TSS bajo la responsabilidad empresario de HA  HORMIGONSA , y en que fecha se hizo dicha inscripcion  "/>
    <s v="Referida "/>
    <s v="Referida"/>
    <n v="3"/>
    <x v="1"/>
    <m/>
    <d v="2021-06-21T00:00:00"/>
    <s v="Cerrada-Remitida a otra institución"/>
    <m/>
    <m/>
    <x v="2"/>
    <d v="2021-06-24T00:00:00"/>
    <d v="2021-06-23T00:00:00"/>
    <n v="3"/>
    <x v="1"/>
    <x v="1"/>
  </r>
  <r>
    <n v="71"/>
    <n v="50633"/>
    <s v="Vielka Lucila Rosario Vargas"/>
    <n v="8293082276"/>
    <s v="vielkarosario11@gmail.com"/>
    <s v="Población Afiliada al Sistema Dominicano de Seguridad Social (SDSS), por tipo de régimen y por tipo de seguro para los años 2000 - 2020"/>
    <s v="Sra. Vielka Lucila Rosario Vargas Esperamos se encuentre bien. En respuesta a la solicitud de referencia SAIP-SIP-000-50633, realizada por usted en fecha 24 de mayo 2021, de la cual en fecha 14 de junio del año en curso emitimos una comunicación de OAI-TSS-2021 de solicitud de prorroga excepcional, en virtud de a la Ley General de Libre Acceso a la Información Pública 200-04, tenemos a bien, según conversamos proceder darle respuesta a la misma según documentos anexos. Importante conocer lo siguiente: 1. La información histórica de afiliados del sub-sistema previsional debe ser solicitada a la SIPEN 2. La información histórica de afiliados del seguro de riesgos laborales debe ser solicitada al IDOPRIL (antiguo IDSS) 3. Dada lo voluminoso de la información del régimen subsidiado y atendiendo a que dicha data no varía de forma considerable en el tiempo, a la vez que no corresponde a cotizaciones de empleadores y trabajadores (a diferencia del Régimen Contributivo), esta Dirección en sus políticas de retención de datos solo guarda detalle de la cartera de ese Régimen por un período de 10 años, ya que los períodos anteriores fueron debidamente conciliados y verificados por las entidades supervisoras correspondientes. En ese sentido, se incluye la información de afiliados al Régimen Subsidiado desde Enero 2011 a la fecha, si la persona interesada desea información anterior a esa fecha debe gestionarla directamente con SENASA ya que fueron ellos que prestaron el servicio a dichos afiliados. 4. La información de los afiliados al sub-sistema de salud del Régimen Contributivo se encuentra desde el inicio de dicho seguro en el año 2007 https://drive.google.com/drive/folders/1ypyCnd53DDfZ3vgXlXWlw3pqB5Z66zbx?usp=sharing"/>
    <s v="Base de Datos"/>
    <n v="15"/>
    <x v="2"/>
    <m/>
    <d v="2021-05-24T00:00:00"/>
    <s v="Cerrada-enviada por correo"/>
    <m/>
    <m/>
    <x v="2"/>
    <d v="2021-06-14T00:00:00"/>
    <d v="2021-06-29T00:00:00"/>
    <n v="27"/>
    <x v="4"/>
    <x v="0"/>
  </r>
  <r>
    <n v="72"/>
    <n v="52555"/>
    <s v="Hamlet Gutierrez Mota "/>
    <n v="8299909252"/>
    <s v="hamletgutierrez@gmail.com"/>
    <s v="Solicitud salario promedio pagado en 2018 al 2019 a los empleados registrados de condominios residenciales incorporados y localizados en el distrito nacional "/>
    <s v="Buenas tardes Sr. Gutiérrez: Esperamos se encuentre bien. Según conversamos, adjunta_x000a_respuesta a la solicitud de referencia SAIP-SIP-000-52555, realizada por usted en fecha 29_x000a_junio 2021, en virtud de la Ley General de Libre Acceso a la Información Publica 200-04, donde_x000a_nos solicita mediante la presente, remitimos los datos Importante conocer lo siguiente: La_x000a_informacion adjunta es en base a los salarios reportados. Esta comunicación le estará llegando_x000a_vía el SAIP. Esperando que los mismos le sean de utilidad, nos reiteramos a la orden siempre"/>
    <s v="Base de Datos"/>
    <n v="15"/>
    <x v="2"/>
    <m/>
    <d v="2021-06-29T00:00:00"/>
    <s v="Cerrada-enviada por correo"/>
    <m/>
    <m/>
    <x v="2"/>
    <d v="2021-07-20T00:00:00"/>
    <d v="2021-07-02T00:00:00"/>
    <n v="4"/>
    <x v="1"/>
    <x v="2"/>
  </r>
  <r>
    <n v="73"/>
    <m/>
    <m/>
    <m/>
    <m/>
    <m/>
    <m/>
    <m/>
    <s v=""/>
    <x v="4"/>
    <m/>
    <m/>
    <m/>
    <m/>
    <m/>
    <x v="2"/>
    <s v=""/>
    <m/>
    <n v="0"/>
    <x v="1"/>
    <x v="2"/>
  </r>
  <r>
    <n v="74"/>
    <m/>
    <m/>
    <m/>
    <m/>
    <m/>
    <m/>
    <m/>
    <s v=""/>
    <x v="4"/>
    <m/>
    <m/>
    <m/>
    <m/>
    <m/>
    <x v="2"/>
    <s v=""/>
    <m/>
    <n v="0"/>
    <x v="1"/>
    <x v="2"/>
  </r>
  <r>
    <n v="75"/>
    <m/>
    <m/>
    <m/>
    <m/>
    <m/>
    <m/>
    <m/>
    <s v=""/>
    <x v="4"/>
    <m/>
    <m/>
    <m/>
    <m/>
    <m/>
    <x v="2"/>
    <s v=""/>
    <m/>
    <n v="0"/>
    <x v="1"/>
    <x v="2"/>
  </r>
  <r>
    <n v="76"/>
    <m/>
    <m/>
    <m/>
    <m/>
    <m/>
    <m/>
    <m/>
    <s v=""/>
    <x v="4"/>
    <m/>
    <m/>
    <m/>
    <m/>
    <m/>
    <x v="2"/>
    <s v=""/>
    <m/>
    <n v="0"/>
    <x v="1"/>
    <x v="2"/>
  </r>
  <r>
    <n v="77"/>
    <m/>
    <m/>
    <m/>
    <m/>
    <m/>
    <m/>
    <m/>
    <s v=""/>
    <x v="4"/>
    <m/>
    <m/>
    <m/>
    <m/>
    <m/>
    <x v="2"/>
    <s v=""/>
    <m/>
    <n v="0"/>
    <x v="1"/>
    <x v="2"/>
  </r>
  <r>
    <n v="78"/>
    <m/>
    <m/>
    <m/>
    <m/>
    <m/>
    <m/>
    <m/>
    <s v=""/>
    <x v="4"/>
    <m/>
    <m/>
    <m/>
    <m/>
    <m/>
    <x v="2"/>
    <s v=""/>
    <m/>
    <n v="0"/>
    <x v="1"/>
    <x v="5"/>
  </r>
  <r>
    <n v="79"/>
    <m/>
    <m/>
    <m/>
    <m/>
    <m/>
    <m/>
    <m/>
    <s v=""/>
    <x v="4"/>
    <m/>
    <m/>
    <m/>
    <m/>
    <m/>
    <x v="2"/>
    <s v=""/>
    <m/>
    <n v="0"/>
    <x v="1"/>
    <x v="2"/>
  </r>
  <r>
    <n v="80"/>
    <m/>
    <m/>
    <m/>
    <m/>
    <m/>
    <m/>
    <m/>
    <s v=""/>
    <x v="4"/>
    <m/>
    <m/>
    <m/>
    <m/>
    <m/>
    <x v="2"/>
    <s v=""/>
    <m/>
    <n v="0"/>
    <x v="1"/>
    <x v="2"/>
  </r>
  <r>
    <n v="81"/>
    <m/>
    <m/>
    <m/>
    <m/>
    <m/>
    <m/>
    <m/>
    <s v=""/>
    <x v="4"/>
    <m/>
    <m/>
    <m/>
    <m/>
    <m/>
    <x v="2"/>
    <s v=""/>
    <m/>
    <n v="0"/>
    <x v="1"/>
    <x v="2"/>
  </r>
  <r>
    <n v="82"/>
    <m/>
    <m/>
    <m/>
    <m/>
    <m/>
    <m/>
    <m/>
    <s v=""/>
    <x v="4"/>
    <m/>
    <m/>
    <m/>
    <m/>
    <m/>
    <x v="2"/>
    <s v=""/>
    <m/>
    <n v="0"/>
    <x v="1"/>
    <x v="2"/>
  </r>
  <r>
    <n v="83"/>
    <m/>
    <m/>
    <m/>
    <m/>
    <m/>
    <m/>
    <m/>
    <s v=""/>
    <x v="4"/>
    <m/>
    <m/>
    <m/>
    <m/>
    <m/>
    <x v="2"/>
    <s v=""/>
    <m/>
    <n v="0"/>
    <x v="1"/>
    <x v="2"/>
  </r>
  <r>
    <n v="84"/>
    <m/>
    <m/>
    <m/>
    <m/>
    <m/>
    <m/>
    <m/>
    <s v=""/>
    <x v="4"/>
    <m/>
    <m/>
    <m/>
    <m/>
    <m/>
    <x v="2"/>
    <s v=""/>
    <m/>
    <n v="0"/>
    <x v="1"/>
    <x v="2"/>
  </r>
  <r>
    <n v="85"/>
    <m/>
    <m/>
    <m/>
    <m/>
    <m/>
    <m/>
    <m/>
    <s v=""/>
    <x v="4"/>
    <m/>
    <m/>
    <m/>
    <m/>
    <m/>
    <x v="2"/>
    <s v=""/>
    <m/>
    <n v="0"/>
    <x v="1"/>
    <x v="2"/>
  </r>
  <r>
    <n v="86"/>
    <m/>
    <m/>
    <m/>
    <m/>
    <m/>
    <m/>
    <m/>
    <s v=""/>
    <x v="4"/>
    <m/>
    <m/>
    <m/>
    <m/>
    <m/>
    <x v="2"/>
    <s v=""/>
    <m/>
    <n v="0"/>
    <x v="1"/>
    <x v="2"/>
  </r>
  <r>
    <n v="87"/>
    <m/>
    <m/>
    <m/>
    <m/>
    <m/>
    <m/>
    <m/>
    <s v=""/>
    <x v="4"/>
    <m/>
    <m/>
    <m/>
    <m/>
    <m/>
    <x v="2"/>
    <s v=""/>
    <m/>
    <n v="0"/>
    <x v="1"/>
    <x v="2"/>
  </r>
  <r>
    <n v="88"/>
    <m/>
    <m/>
    <m/>
    <m/>
    <m/>
    <m/>
    <m/>
    <s v=""/>
    <x v="4"/>
    <m/>
    <m/>
    <m/>
    <m/>
    <m/>
    <x v="2"/>
    <s v=""/>
    <m/>
    <n v="0"/>
    <x v="1"/>
    <x v="2"/>
  </r>
  <r>
    <n v="89"/>
    <m/>
    <m/>
    <m/>
    <m/>
    <m/>
    <m/>
    <m/>
    <s v=""/>
    <x v="4"/>
    <m/>
    <m/>
    <m/>
    <m/>
    <m/>
    <x v="2"/>
    <s v=""/>
    <m/>
    <n v="0"/>
    <x v="1"/>
    <x v="2"/>
  </r>
  <r>
    <n v="90"/>
    <m/>
    <m/>
    <m/>
    <m/>
    <m/>
    <m/>
    <m/>
    <s v=""/>
    <x v="4"/>
    <m/>
    <m/>
    <m/>
    <m/>
    <m/>
    <x v="2"/>
    <s v=""/>
    <m/>
    <n v="0"/>
    <x v="1"/>
    <x v="2"/>
  </r>
  <r>
    <n v="91"/>
    <m/>
    <m/>
    <m/>
    <m/>
    <m/>
    <m/>
    <m/>
    <s v=""/>
    <x v="4"/>
    <m/>
    <m/>
    <m/>
    <m/>
    <m/>
    <x v="2"/>
    <s v=""/>
    <m/>
    <n v="0"/>
    <x v="1"/>
    <x v="2"/>
  </r>
  <r>
    <n v="92"/>
    <m/>
    <m/>
    <m/>
    <m/>
    <m/>
    <m/>
    <m/>
    <s v=""/>
    <x v="4"/>
    <m/>
    <m/>
    <m/>
    <m/>
    <m/>
    <x v="2"/>
    <s v=""/>
    <m/>
    <n v="0"/>
    <x v="1"/>
    <x v="2"/>
  </r>
  <r>
    <n v="93"/>
    <m/>
    <m/>
    <m/>
    <m/>
    <m/>
    <m/>
    <m/>
    <s v=""/>
    <x v="4"/>
    <m/>
    <m/>
    <m/>
    <m/>
    <m/>
    <x v="2"/>
    <s v=""/>
    <m/>
    <n v="0"/>
    <x v="1"/>
    <x v="2"/>
  </r>
  <r>
    <n v="94"/>
    <m/>
    <m/>
    <m/>
    <m/>
    <m/>
    <m/>
    <m/>
    <s v=""/>
    <x v="4"/>
    <m/>
    <m/>
    <m/>
    <m/>
    <m/>
    <x v="2"/>
    <s v=""/>
    <m/>
    <n v="0"/>
    <x v="1"/>
    <x v="2"/>
  </r>
  <r>
    <n v="95"/>
    <m/>
    <m/>
    <m/>
    <m/>
    <m/>
    <m/>
    <m/>
    <s v=""/>
    <x v="4"/>
    <m/>
    <m/>
    <m/>
    <m/>
    <m/>
    <x v="2"/>
    <s v=""/>
    <m/>
    <n v="0"/>
    <x v="1"/>
    <x v="2"/>
  </r>
  <r>
    <n v="96"/>
    <m/>
    <m/>
    <m/>
    <m/>
    <m/>
    <m/>
    <m/>
    <s v=""/>
    <x v="4"/>
    <m/>
    <m/>
    <m/>
    <m/>
    <m/>
    <x v="2"/>
    <s v=""/>
    <m/>
    <n v="0"/>
    <x v="1"/>
    <x v="2"/>
  </r>
  <r>
    <n v="97"/>
    <m/>
    <m/>
    <m/>
    <m/>
    <m/>
    <m/>
    <m/>
    <s v=""/>
    <x v="4"/>
    <m/>
    <m/>
    <m/>
    <m/>
    <m/>
    <x v="2"/>
    <s v=""/>
    <m/>
    <n v="0"/>
    <x v="1"/>
    <x v="2"/>
  </r>
  <r>
    <n v="98"/>
    <m/>
    <m/>
    <m/>
    <m/>
    <m/>
    <m/>
    <m/>
    <s v=""/>
    <x v="4"/>
    <m/>
    <m/>
    <m/>
    <m/>
    <m/>
    <x v="2"/>
    <s v=""/>
    <m/>
    <n v="0"/>
    <x v="1"/>
    <x v="2"/>
  </r>
  <r>
    <n v="99"/>
    <m/>
    <m/>
    <m/>
    <m/>
    <m/>
    <m/>
    <m/>
    <s v=""/>
    <x v="4"/>
    <m/>
    <m/>
    <m/>
    <m/>
    <m/>
    <x v="2"/>
    <s v=""/>
    <m/>
    <n v="0"/>
    <x v="1"/>
    <x v="2"/>
  </r>
  <r>
    <n v="100"/>
    <m/>
    <m/>
    <m/>
    <m/>
    <m/>
    <m/>
    <m/>
    <s v=""/>
    <x v="4"/>
    <m/>
    <m/>
    <m/>
    <m/>
    <m/>
    <x v="2"/>
    <s v=""/>
    <m/>
    <n v="0"/>
    <x v="1"/>
    <x v="2"/>
  </r>
  <r>
    <n v="101"/>
    <m/>
    <m/>
    <m/>
    <m/>
    <m/>
    <m/>
    <m/>
    <s v=""/>
    <x v="4"/>
    <m/>
    <m/>
    <m/>
    <m/>
    <m/>
    <x v="2"/>
    <s v=""/>
    <m/>
    <n v="0"/>
    <x v="1"/>
    <x v="2"/>
  </r>
  <r>
    <n v="102"/>
    <m/>
    <m/>
    <m/>
    <m/>
    <m/>
    <m/>
    <m/>
    <s v=""/>
    <x v="4"/>
    <m/>
    <m/>
    <m/>
    <m/>
    <m/>
    <x v="2"/>
    <s v=""/>
    <m/>
    <n v="0"/>
    <x v="1"/>
    <x v="2"/>
  </r>
  <r>
    <n v="103"/>
    <m/>
    <m/>
    <m/>
    <m/>
    <m/>
    <m/>
    <m/>
    <s v=""/>
    <x v="4"/>
    <m/>
    <m/>
    <m/>
    <m/>
    <m/>
    <x v="2"/>
    <s v=""/>
    <m/>
    <n v="0"/>
    <x v="1"/>
    <x v="2"/>
  </r>
  <r>
    <n v="104"/>
    <m/>
    <m/>
    <m/>
    <m/>
    <m/>
    <m/>
    <m/>
    <s v=""/>
    <x v="4"/>
    <m/>
    <m/>
    <m/>
    <m/>
    <m/>
    <x v="2"/>
    <s v=""/>
    <m/>
    <n v="0"/>
    <x v="1"/>
    <x v="2"/>
  </r>
  <r>
    <n v="105"/>
    <m/>
    <m/>
    <m/>
    <m/>
    <m/>
    <m/>
    <m/>
    <s v=""/>
    <x v="4"/>
    <m/>
    <m/>
    <m/>
    <m/>
    <m/>
    <x v="2"/>
    <s v=""/>
    <m/>
    <n v="0"/>
    <x v="1"/>
    <x v="2"/>
  </r>
  <r>
    <n v="106"/>
    <m/>
    <m/>
    <m/>
    <m/>
    <m/>
    <m/>
    <m/>
    <s v=""/>
    <x v="4"/>
    <m/>
    <m/>
    <m/>
    <m/>
    <m/>
    <x v="2"/>
    <s v=""/>
    <m/>
    <n v="0"/>
    <x v="1"/>
    <x v="2"/>
  </r>
  <r>
    <n v="107"/>
    <m/>
    <m/>
    <m/>
    <m/>
    <m/>
    <m/>
    <m/>
    <s v=""/>
    <x v="4"/>
    <m/>
    <m/>
    <m/>
    <m/>
    <m/>
    <x v="2"/>
    <s v=""/>
    <m/>
    <n v="0"/>
    <x v="1"/>
    <x v="2"/>
  </r>
  <r>
    <n v="108"/>
    <m/>
    <m/>
    <m/>
    <m/>
    <m/>
    <m/>
    <m/>
    <s v=""/>
    <x v="4"/>
    <m/>
    <m/>
    <m/>
    <m/>
    <m/>
    <x v="2"/>
    <s v=""/>
    <m/>
    <n v="0"/>
    <x v="1"/>
    <x v="2"/>
  </r>
  <r>
    <n v="109"/>
    <m/>
    <m/>
    <m/>
    <m/>
    <m/>
    <m/>
    <m/>
    <s v=""/>
    <x v="4"/>
    <m/>
    <m/>
    <m/>
    <m/>
    <m/>
    <x v="2"/>
    <s v=""/>
    <m/>
    <n v="0"/>
    <x v="1"/>
    <x v="2"/>
  </r>
  <r>
    <n v="110"/>
    <m/>
    <m/>
    <m/>
    <m/>
    <m/>
    <m/>
    <m/>
    <s v=""/>
    <x v="4"/>
    <m/>
    <m/>
    <m/>
    <m/>
    <m/>
    <x v="2"/>
    <s v=""/>
    <m/>
    <n v="0"/>
    <x v="1"/>
    <x v="2"/>
  </r>
  <r>
    <n v="111"/>
    <m/>
    <m/>
    <m/>
    <m/>
    <m/>
    <m/>
    <m/>
    <s v=""/>
    <x v="4"/>
    <m/>
    <m/>
    <m/>
    <m/>
    <m/>
    <x v="2"/>
    <s v=""/>
    <m/>
    <n v="0"/>
    <x v="1"/>
    <x v="2"/>
  </r>
  <r>
    <n v="112"/>
    <m/>
    <m/>
    <m/>
    <m/>
    <m/>
    <m/>
    <m/>
    <s v=""/>
    <x v="4"/>
    <m/>
    <m/>
    <m/>
    <m/>
    <m/>
    <x v="2"/>
    <s v=""/>
    <m/>
    <n v="0"/>
    <x v="1"/>
    <x v="2"/>
  </r>
  <r>
    <n v="113"/>
    <m/>
    <m/>
    <m/>
    <m/>
    <m/>
    <m/>
    <m/>
    <s v=""/>
    <x v="4"/>
    <m/>
    <m/>
    <m/>
    <m/>
    <m/>
    <x v="2"/>
    <s v=""/>
    <m/>
    <n v="0"/>
    <x v="1"/>
    <x v="2"/>
  </r>
  <r>
    <n v="114"/>
    <m/>
    <m/>
    <m/>
    <m/>
    <m/>
    <m/>
    <m/>
    <s v=""/>
    <x v="4"/>
    <m/>
    <m/>
    <m/>
    <m/>
    <m/>
    <x v="2"/>
    <s v=""/>
    <m/>
    <n v="0"/>
    <x v="1"/>
    <x v="2"/>
  </r>
  <r>
    <n v="115"/>
    <m/>
    <m/>
    <m/>
    <m/>
    <m/>
    <m/>
    <m/>
    <s v=""/>
    <x v="4"/>
    <m/>
    <m/>
    <m/>
    <m/>
    <m/>
    <x v="2"/>
    <s v=""/>
    <m/>
    <n v="0"/>
    <x v="1"/>
    <x v="2"/>
  </r>
  <r>
    <n v="116"/>
    <m/>
    <m/>
    <m/>
    <m/>
    <m/>
    <m/>
    <m/>
    <s v=""/>
    <x v="4"/>
    <m/>
    <m/>
    <m/>
    <m/>
    <m/>
    <x v="2"/>
    <s v=""/>
    <m/>
    <n v="0"/>
    <x v="1"/>
    <x v="2"/>
  </r>
  <r>
    <n v="117"/>
    <m/>
    <m/>
    <m/>
    <m/>
    <m/>
    <m/>
    <m/>
    <s v=""/>
    <x v="4"/>
    <m/>
    <m/>
    <m/>
    <m/>
    <m/>
    <x v="2"/>
    <s v=""/>
    <m/>
    <n v="0"/>
    <x v="1"/>
    <x v="2"/>
  </r>
  <r>
    <n v="118"/>
    <m/>
    <m/>
    <m/>
    <m/>
    <m/>
    <m/>
    <m/>
    <s v=""/>
    <x v="4"/>
    <m/>
    <m/>
    <m/>
    <m/>
    <m/>
    <x v="2"/>
    <s v=""/>
    <m/>
    <n v="0"/>
    <x v="1"/>
    <x v="2"/>
  </r>
  <r>
    <n v="119"/>
    <m/>
    <m/>
    <m/>
    <m/>
    <m/>
    <m/>
    <m/>
    <s v=""/>
    <x v="4"/>
    <m/>
    <m/>
    <m/>
    <m/>
    <m/>
    <x v="2"/>
    <s v=""/>
    <m/>
    <n v="0"/>
    <x v="1"/>
    <x v="2"/>
  </r>
  <r>
    <n v="120"/>
    <m/>
    <m/>
    <m/>
    <m/>
    <m/>
    <m/>
    <m/>
    <s v=""/>
    <x v="4"/>
    <m/>
    <m/>
    <m/>
    <m/>
    <m/>
    <x v="2"/>
    <s v=""/>
    <m/>
    <n v="0"/>
    <x v="1"/>
    <x v="2"/>
  </r>
  <r>
    <n v="121"/>
    <m/>
    <m/>
    <m/>
    <m/>
    <m/>
    <m/>
    <m/>
    <s v=""/>
    <x v="4"/>
    <m/>
    <m/>
    <m/>
    <m/>
    <m/>
    <x v="2"/>
    <s v=""/>
    <m/>
    <n v="0"/>
    <x v="1"/>
    <x v="2"/>
  </r>
  <r>
    <n v="122"/>
    <m/>
    <m/>
    <m/>
    <m/>
    <m/>
    <m/>
    <m/>
    <s v=""/>
    <x v="4"/>
    <m/>
    <m/>
    <m/>
    <m/>
    <m/>
    <x v="2"/>
    <s v=""/>
    <m/>
    <n v="0"/>
    <x v="1"/>
    <x v="2"/>
  </r>
  <r>
    <n v="123"/>
    <m/>
    <m/>
    <m/>
    <m/>
    <m/>
    <m/>
    <m/>
    <s v=""/>
    <x v="4"/>
    <m/>
    <m/>
    <m/>
    <m/>
    <m/>
    <x v="2"/>
    <s v=""/>
    <m/>
    <n v="0"/>
    <x v="1"/>
    <x v="2"/>
  </r>
  <r>
    <n v="124"/>
    <m/>
    <m/>
    <m/>
    <m/>
    <m/>
    <m/>
    <m/>
    <s v=""/>
    <x v="4"/>
    <m/>
    <m/>
    <m/>
    <m/>
    <m/>
    <x v="2"/>
    <s v=""/>
    <m/>
    <n v="0"/>
    <x v="1"/>
    <x v="2"/>
  </r>
  <r>
    <n v="125"/>
    <m/>
    <m/>
    <m/>
    <m/>
    <m/>
    <m/>
    <m/>
    <s v=""/>
    <x v="4"/>
    <m/>
    <m/>
    <m/>
    <m/>
    <m/>
    <x v="2"/>
    <s v=""/>
    <m/>
    <n v="0"/>
    <x v="1"/>
    <x v="2"/>
  </r>
  <r>
    <n v="126"/>
    <m/>
    <m/>
    <m/>
    <m/>
    <m/>
    <m/>
    <m/>
    <s v=""/>
    <x v="4"/>
    <m/>
    <m/>
    <m/>
    <m/>
    <m/>
    <x v="2"/>
    <s v=""/>
    <m/>
    <n v="0"/>
    <x v="1"/>
    <x v="2"/>
  </r>
  <r>
    <n v="127"/>
    <m/>
    <m/>
    <m/>
    <m/>
    <m/>
    <m/>
    <m/>
    <s v=""/>
    <x v="4"/>
    <m/>
    <m/>
    <m/>
    <m/>
    <m/>
    <x v="2"/>
    <s v=""/>
    <m/>
    <n v="0"/>
    <x v="1"/>
    <x v="2"/>
  </r>
  <r>
    <n v="128"/>
    <m/>
    <m/>
    <m/>
    <m/>
    <m/>
    <m/>
    <m/>
    <s v=""/>
    <x v="4"/>
    <m/>
    <m/>
    <m/>
    <m/>
    <m/>
    <x v="2"/>
    <s v=""/>
    <m/>
    <n v="0"/>
    <x v="1"/>
    <x v="2"/>
  </r>
  <r>
    <n v="129"/>
    <m/>
    <m/>
    <m/>
    <m/>
    <m/>
    <m/>
    <m/>
    <s v=""/>
    <x v="4"/>
    <m/>
    <m/>
    <m/>
    <m/>
    <m/>
    <x v="2"/>
    <s v=""/>
    <m/>
    <n v="0"/>
    <x v="1"/>
    <x v="2"/>
  </r>
  <r>
    <n v="130"/>
    <m/>
    <m/>
    <m/>
    <m/>
    <m/>
    <m/>
    <m/>
    <s v=""/>
    <x v="4"/>
    <m/>
    <m/>
    <m/>
    <m/>
    <m/>
    <x v="2"/>
    <s v=""/>
    <m/>
    <n v="0"/>
    <x v="1"/>
    <x v="2"/>
  </r>
  <r>
    <n v="131"/>
    <m/>
    <m/>
    <m/>
    <m/>
    <m/>
    <m/>
    <m/>
    <s v=""/>
    <x v="4"/>
    <m/>
    <m/>
    <m/>
    <m/>
    <m/>
    <x v="2"/>
    <s v=""/>
    <m/>
    <n v="0"/>
    <x v="1"/>
    <x v="2"/>
  </r>
  <r>
    <n v="132"/>
    <m/>
    <m/>
    <m/>
    <m/>
    <m/>
    <m/>
    <m/>
    <s v=""/>
    <x v="4"/>
    <m/>
    <m/>
    <m/>
    <m/>
    <m/>
    <x v="2"/>
    <s v=""/>
    <m/>
    <n v="0"/>
    <x v="1"/>
    <x v="2"/>
  </r>
  <r>
    <n v="133"/>
    <m/>
    <m/>
    <m/>
    <m/>
    <m/>
    <m/>
    <m/>
    <s v=""/>
    <x v="4"/>
    <m/>
    <m/>
    <m/>
    <m/>
    <m/>
    <x v="2"/>
    <s v=""/>
    <m/>
    <n v="0"/>
    <x v="1"/>
    <x v="2"/>
  </r>
  <r>
    <n v="134"/>
    <m/>
    <m/>
    <m/>
    <m/>
    <m/>
    <m/>
    <m/>
    <s v=""/>
    <x v="4"/>
    <m/>
    <m/>
    <m/>
    <m/>
    <m/>
    <x v="2"/>
    <s v=""/>
    <m/>
    <n v="0"/>
    <x v="1"/>
    <x v="2"/>
  </r>
  <r>
    <n v="135"/>
    <m/>
    <m/>
    <m/>
    <m/>
    <m/>
    <m/>
    <m/>
    <s v=""/>
    <x v="4"/>
    <m/>
    <m/>
    <m/>
    <m/>
    <m/>
    <x v="2"/>
    <s v=""/>
    <m/>
    <n v="0"/>
    <x v="1"/>
    <x v="2"/>
  </r>
  <r>
    <n v="136"/>
    <m/>
    <m/>
    <m/>
    <m/>
    <m/>
    <m/>
    <m/>
    <s v=""/>
    <x v="4"/>
    <m/>
    <m/>
    <m/>
    <m/>
    <m/>
    <x v="2"/>
    <s v=""/>
    <m/>
    <n v="0"/>
    <x v="1"/>
    <x v="2"/>
  </r>
  <r>
    <n v="137"/>
    <m/>
    <m/>
    <m/>
    <m/>
    <m/>
    <m/>
    <m/>
    <s v=""/>
    <x v="4"/>
    <m/>
    <m/>
    <m/>
    <m/>
    <m/>
    <x v="2"/>
    <s v=""/>
    <m/>
    <n v="0"/>
    <x v="1"/>
    <x v="2"/>
  </r>
  <r>
    <n v="138"/>
    <m/>
    <m/>
    <m/>
    <m/>
    <m/>
    <m/>
    <m/>
    <s v=""/>
    <x v="4"/>
    <m/>
    <m/>
    <m/>
    <m/>
    <m/>
    <x v="2"/>
    <s v=""/>
    <m/>
    <n v="0"/>
    <x v="1"/>
    <x v="2"/>
  </r>
  <r>
    <n v="139"/>
    <m/>
    <m/>
    <m/>
    <m/>
    <m/>
    <m/>
    <m/>
    <s v=""/>
    <x v="4"/>
    <m/>
    <m/>
    <m/>
    <m/>
    <m/>
    <x v="2"/>
    <s v=""/>
    <m/>
    <n v="0"/>
    <x v="1"/>
    <x v="2"/>
  </r>
  <r>
    <n v="140"/>
    <m/>
    <m/>
    <m/>
    <m/>
    <m/>
    <m/>
    <m/>
    <s v=""/>
    <x v="4"/>
    <m/>
    <m/>
    <m/>
    <m/>
    <m/>
    <x v="2"/>
    <s v=""/>
    <m/>
    <n v="0"/>
    <x v="1"/>
    <x v="2"/>
  </r>
  <r>
    <n v="141"/>
    <m/>
    <m/>
    <m/>
    <m/>
    <m/>
    <m/>
    <m/>
    <s v=""/>
    <x v="4"/>
    <m/>
    <m/>
    <m/>
    <m/>
    <m/>
    <x v="2"/>
    <s v=""/>
    <m/>
    <n v="0"/>
    <x v="1"/>
    <x v="2"/>
  </r>
  <r>
    <n v="142"/>
    <m/>
    <m/>
    <m/>
    <m/>
    <m/>
    <m/>
    <m/>
    <s v=""/>
    <x v="4"/>
    <m/>
    <m/>
    <m/>
    <m/>
    <m/>
    <x v="2"/>
    <s v=""/>
    <m/>
    <n v="0"/>
    <x v="1"/>
    <x v="2"/>
  </r>
  <r>
    <n v="143"/>
    <m/>
    <m/>
    <m/>
    <m/>
    <m/>
    <m/>
    <m/>
    <s v=""/>
    <x v="4"/>
    <m/>
    <m/>
    <m/>
    <m/>
    <m/>
    <x v="2"/>
    <s v=""/>
    <m/>
    <n v="0"/>
    <x v="1"/>
    <x v="2"/>
  </r>
  <r>
    <n v="144"/>
    <m/>
    <m/>
    <m/>
    <m/>
    <m/>
    <m/>
    <m/>
    <s v=""/>
    <x v="4"/>
    <m/>
    <m/>
    <m/>
    <m/>
    <m/>
    <x v="2"/>
    <s v=""/>
    <m/>
    <n v="0"/>
    <x v="1"/>
    <x v="2"/>
  </r>
  <r>
    <n v="145"/>
    <m/>
    <m/>
    <m/>
    <m/>
    <m/>
    <m/>
    <m/>
    <s v=""/>
    <x v="4"/>
    <m/>
    <m/>
    <m/>
    <m/>
    <m/>
    <x v="2"/>
    <s v=""/>
    <m/>
    <n v="0"/>
    <x v="1"/>
    <x v="2"/>
  </r>
  <r>
    <n v="146"/>
    <m/>
    <m/>
    <m/>
    <m/>
    <m/>
    <m/>
    <m/>
    <s v=""/>
    <x v="4"/>
    <m/>
    <m/>
    <m/>
    <m/>
    <m/>
    <x v="2"/>
    <s v=""/>
    <m/>
    <n v="0"/>
    <x v="1"/>
    <x v="2"/>
  </r>
  <r>
    <n v="147"/>
    <m/>
    <m/>
    <m/>
    <m/>
    <m/>
    <m/>
    <m/>
    <s v=""/>
    <x v="4"/>
    <m/>
    <m/>
    <m/>
    <m/>
    <m/>
    <x v="2"/>
    <s v=""/>
    <m/>
    <n v="0"/>
    <x v="1"/>
    <x v="2"/>
  </r>
  <r>
    <n v="148"/>
    <m/>
    <m/>
    <m/>
    <m/>
    <m/>
    <m/>
    <m/>
    <s v=""/>
    <x v="4"/>
    <m/>
    <m/>
    <m/>
    <m/>
    <m/>
    <x v="2"/>
    <s v=""/>
    <m/>
    <n v="0"/>
    <x v="1"/>
    <x v="2"/>
  </r>
  <r>
    <n v="149"/>
    <m/>
    <m/>
    <m/>
    <m/>
    <m/>
    <m/>
    <m/>
    <s v=""/>
    <x v="4"/>
    <m/>
    <m/>
    <m/>
    <m/>
    <m/>
    <x v="2"/>
    <s v=""/>
    <m/>
    <n v="0"/>
    <x v="1"/>
    <x v="2"/>
  </r>
  <r>
    <n v="150"/>
    <m/>
    <m/>
    <m/>
    <m/>
    <m/>
    <m/>
    <m/>
    <s v=""/>
    <x v="4"/>
    <m/>
    <m/>
    <m/>
    <m/>
    <m/>
    <x v="2"/>
    <s v=""/>
    <m/>
    <n v="0"/>
    <x v="1"/>
    <x v="2"/>
  </r>
  <r>
    <n v="151"/>
    <m/>
    <m/>
    <m/>
    <m/>
    <m/>
    <m/>
    <m/>
    <s v=""/>
    <x v="4"/>
    <m/>
    <m/>
    <m/>
    <m/>
    <m/>
    <x v="2"/>
    <s v=""/>
    <m/>
    <n v="0"/>
    <x v="1"/>
    <x v="2"/>
  </r>
  <r>
    <n v="152"/>
    <m/>
    <m/>
    <m/>
    <m/>
    <m/>
    <m/>
    <m/>
    <s v=""/>
    <x v="4"/>
    <m/>
    <m/>
    <m/>
    <m/>
    <m/>
    <x v="2"/>
    <s v=""/>
    <m/>
    <n v="0"/>
    <x v="1"/>
    <x v="2"/>
  </r>
  <r>
    <n v="153"/>
    <m/>
    <m/>
    <m/>
    <m/>
    <m/>
    <m/>
    <m/>
    <s v=""/>
    <x v="4"/>
    <m/>
    <m/>
    <m/>
    <m/>
    <m/>
    <x v="2"/>
    <s v=""/>
    <m/>
    <n v="0"/>
    <x v="1"/>
    <x v="2"/>
  </r>
  <r>
    <n v="154"/>
    <m/>
    <m/>
    <m/>
    <m/>
    <m/>
    <m/>
    <m/>
    <s v=""/>
    <x v="4"/>
    <m/>
    <m/>
    <m/>
    <m/>
    <m/>
    <x v="2"/>
    <s v=""/>
    <m/>
    <n v="0"/>
    <x v="1"/>
    <x v="2"/>
  </r>
  <r>
    <n v="155"/>
    <m/>
    <m/>
    <m/>
    <m/>
    <m/>
    <m/>
    <m/>
    <s v=""/>
    <x v="4"/>
    <m/>
    <m/>
    <m/>
    <m/>
    <m/>
    <x v="2"/>
    <s v=""/>
    <m/>
    <n v="0"/>
    <x v="1"/>
    <x v="2"/>
  </r>
  <r>
    <n v="156"/>
    <m/>
    <m/>
    <m/>
    <m/>
    <m/>
    <m/>
    <m/>
    <s v=""/>
    <x v="4"/>
    <m/>
    <m/>
    <m/>
    <m/>
    <m/>
    <x v="2"/>
    <s v=""/>
    <m/>
    <n v="0"/>
    <x v="1"/>
    <x v="2"/>
  </r>
  <r>
    <n v="157"/>
    <m/>
    <m/>
    <m/>
    <m/>
    <m/>
    <m/>
    <m/>
    <s v=""/>
    <x v="4"/>
    <m/>
    <m/>
    <m/>
    <m/>
    <m/>
    <x v="2"/>
    <s v=""/>
    <m/>
    <n v="0"/>
    <x v="1"/>
    <x v="2"/>
  </r>
  <r>
    <n v="158"/>
    <m/>
    <m/>
    <m/>
    <m/>
    <m/>
    <m/>
    <m/>
    <s v=""/>
    <x v="4"/>
    <m/>
    <m/>
    <m/>
    <m/>
    <m/>
    <x v="2"/>
    <s v=""/>
    <m/>
    <n v="0"/>
    <x v="1"/>
    <x v="2"/>
  </r>
  <r>
    <n v="159"/>
    <m/>
    <m/>
    <m/>
    <m/>
    <m/>
    <m/>
    <m/>
    <s v=""/>
    <x v="4"/>
    <m/>
    <m/>
    <m/>
    <m/>
    <m/>
    <x v="2"/>
    <s v=""/>
    <m/>
    <n v="0"/>
    <x v="1"/>
    <x v="2"/>
  </r>
  <r>
    <n v="160"/>
    <m/>
    <m/>
    <m/>
    <m/>
    <m/>
    <m/>
    <m/>
    <s v=""/>
    <x v="4"/>
    <m/>
    <m/>
    <m/>
    <m/>
    <m/>
    <x v="2"/>
    <s v=""/>
    <m/>
    <n v="0"/>
    <x v="1"/>
    <x v="2"/>
  </r>
  <r>
    <n v="161"/>
    <m/>
    <m/>
    <m/>
    <m/>
    <m/>
    <m/>
    <m/>
    <s v=""/>
    <x v="4"/>
    <m/>
    <m/>
    <m/>
    <m/>
    <m/>
    <x v="2"/>
    <s v=""/>
    <m/>
    <n v="0"/>
    <x v="1"/>
    <x v="2"/>
  </r>
  <r>
    <n v="162"/>
    <m/>
    <m/>
    <m/>
    <m/>
    <m/>
    <m/>
    <m/>
    <s v=""/>
    <x v="4"/>
    <m/>
    <m/>
    <m/>
    <m/>
    <m/>
    <x v="2"/>
    <s v=""/>
    <m/>
    <n v="0"/>
    <x v="1"/>
    <x v="2"/>
  </r>
  <r>
    <n v="163"/>
    <m/>
    <m/>
    <m/>
    <m/>
    <m/>
    <m/>
    <m/>
    <s v=""/>
    <x v="4"/>
    <m/>
    <m/>
    <m/>
    <m/>
    <m/>
    <x v="2"/>
    <s v=""/>
    <m/>
    <n v="0"/>
    <x v="1"/>
    <x v="2"/>
  </r>
  <r>
    <n v="164"/>
    <m/>
    <m/>
    <m/>
    <m/>
    <m/>
    <m/>
    <m/>
    <s v=""/>
    <x v="4"/>
    <m/>
    <m/>
    <m/>
    <m/>
    <m/>
    <x v="2"/>
    <s v=""/>
    <m/>
    <n v="0"/>
    <x v="1"/>
    <x v="2"/>
  </r>
  <r>
    <n v="165"/>
    <m/>
    <m/>
    <m/>
    <m/>
    <m/>
    <m/>
    <m/>
    <s v=""/>
    <x v="4"/>
    <m/>
    <m/>
    <m/>
    <m/>
    <m/>
    <x v="2"/>
    <s v=""/>
    <m/>
    <n v="0"/>
    <x v="1"/>
    <x v="2"/>
  </r>
  <r>
    <n v="166"/>
    <m/>
    <m/>
    <m/>
    <m/>
    <m/>
    <m/>
    <m/>
    <s v=""/>
    <x v="4"/>
    <m/>
    <m/>
    <m/>
    <m/>
    <m/>
    <x v="2"/>
    <s v=""/>
    <m/>
    <n v="0"/>
    <x v="1"/>
    <x v="2"/>
  </r>
  <r>
    <n v="167"/>
    <m/>
    <m/>
    <m/>
    <m/>
    <m/>
    <m/>
    <m/>
    <s v=""/>
    <x v="4"/>
    <m/>
    <m/>
    <m/>
    <m/>
    <m/>
    <x v="2"/>
    <s v=""/>
    <m/>
    <n v="0"/>
    <x v="1"/>
    <x v="2"/>
  </r>
  <r>
    <n v="168"/>
    <m/>
    <m/>
    <m/>
    <m/>
    <m/>
    <m/>
    <m/>
    <s v=""/>
    <x v="4"/>
    <m/>
    <m/>
    <m/>
    <m/>
    <m/>
    <x v="2"/>
    <s v=""/>
    <m/>
    <n v="0"/>
    <x v="1"/>
    <x v="2"/>
  </r>
  <r>
    <n v="169"/>
    <m/>
    <m/>
    <m/>
    <m/>
    <m/>
    <m/>
    <m/>
    <s v=""/>
    <x v="4"/>
    <m/>
    <m/>
    <m/>
    <m/>
    <m/>
    <x v="2"/>
    <s v=""/>
    <m/>
    <n v="0"/>
    <x v="1"/>
    <x v="2"/>
  </r>
  <r>
    <n v="170"/>
    <m/>
    <m/>
    <m/>
    <m/>
    <m/>
    <m/>
    <m/>
    <s v=""/>
    <x v="4"/>
    <m/>
    <m/>
    <m/>
    <m/>
    <m/>
    <x v="2"/>
    <s v=""/>
    <m/>
    <n v="0"/>
    <x v="1"/>
    <x v="2"/>
  </r>
  <r>
    <n v="171"/>
    <m/>
    <m/>
    <m/>
    <m/>
    <m/>
    <m/>
    <m/>
    <s v=""/>
    <x v="4"/>
    <m/>
    <m/>
    <m/>
    <m/>
    <m/>
    <x v="2"/>
    <s v=""/>
    <m/>
    <n v="0"/>
    <x v="1"/>
    <x v="2"/>
  </r>
  <r>
    <n v="172"/>
    <m/>
    <m/>
    <m/>
    <m/>
    <m/>
    <m/>
    <m/>
    <s v=""/>
    <x v="4"/>
    <m/>
    <m/>
    <m/>
    <m/>
    <m/>
    <x v="2"/>
    <s v=""/>
    <m/>
    <n v="0"/>
    <x v="1"/>
    <x v="2"/>
  </r>
  <r>
    <n v="173"/>
    <m/>
    <m/>
    <m/>
    <m/>
    <m/>
    <m/>
    <m/>
    <s v=""/>
    <x v="4"/>
    <m/>
    <m/>
    <m/>
    <m/>
    <m/>
    <x v="2"/>
    <s v=""/>
    <m/>
    <n v="0"/>
    <x v="1"/>
    <x v="2"/>
  </r>
  <r>
    <n v="174"/>
    <m/>
    <m/>
    <m/>
    <m/>
    <m/>
    <m/>
    <m/>
    <s v=""/>
    <x v="4"/>
    <m/>
    <m/>
    <m/>
    <m/>
    <m/>
    <x v="2"/>
    <s v=""/>
    <m/>
    <n v="0"/>
    <x v="1"/>
    <x v="2"/>
  </r>
  <r>
    <n v="175"/>
    <m/>
    <m/>
    <m/>
    <m/>
    <m/>
    <m/>
    <m/>
    <s v=""/>
    <x v="4"/>
    <m/>
    <m/>
    <m/>
    <m/>
    <m/>
    <x v="2"/>
    <s v=""/>
    <m/>
    <n v="0"/>
    <x v="1"/>
    <x v="2"/>
  </r>
  <r>
    <n v="176"/>
    <m/>
    <m/>
    <m/>
    <m/>
    <m/>
    <m/>
    <m/>
    <s v=""/>
    <x v="4"/>
    <m/>
    <m/>
    <m/>
    <m/>
    <m/>
    <x v="2"/>
    <s v=""/>
    <m/>
    <n v="0"/>
    <x v="1"/>
    <x v="2"/>
  </r>
  <r>
    <n v="177"/>
    <m/>
    <m/>
    <m/>
    <m/>
    <m/>
    <m/>
    <m/>
    <s v=""/>
    <x v="4"/>
    <m/>
    <m/>
    <m/>
    <m/>
    <m/>
    <x v="2"/>
    <s v=""/>
    <m/>
    <n v="0"/>
    <x v="1"/>
    <x v="2"/>
  </r>
  <r>
    <n v="178"/>
    <m/>
    <m/>
    <m/>
    <m/>
    <m/>
    <m/>
    <m/>
    <s v=""/>
    <x v="4"/>
    <m/>
    <m/>
    <m/>
    <m/>
    <m/>
    <x v="2"/>
    <s v=""/>
    <m/>
    <n v="0"/>
    <x v="1"/>
    <x v="2"/>
  </r>
  <r>
    <n v="179"/>
    <m/>
    <m/>
    <m/>
    <m/>
    <m/>
    <m/>
    <m/>
    <s v=""/>
    <x v="4"/>
    <m/>
    <m/>
    <m/>
    <m/>
    <m/>
    <x v="2"/>
    <s v=""/>
    <m/>
    <n v="0"/>
    <x v="1"/>
    <x v="2"/>
  </r>
  <r>
    <n v="180"/>
    <m/>
    <m/>
    <m/>
    <m/>
    <m/>
    <m/>
    <m/>
    <s v=""/>
    <x v="4"/>
    <m/>
    <m/>
    <m/>
    <m/>
    <m/>
    <x v="2"/>
    <s v=""/>
    <m/>
    <n v="0"/>
    <x v="1"/>
    <x v="2"/>
  </r>
  <r>
    <n v="181"/>
    <m/>
    <m/>
    <m/>
    <m/>
    <m/>
    <m/>
    <m/>
    <s v=""/>
    <x v="4"/>
    <m/>
    <m/>
    <m/>
    <m/>
    <m/>
    <x v="2"/>
    <s v=""/>
    <m/>
    <n v="0"/>
    <x v="1"/>
    <x v="2"/>
  </r>
  <r>
    <n v="182"/>
    <m/>
    <m/>
    <m/>
    <m/>
    <m/>
    <m/>
    <m/>
    <s v=""/>
    <x v="4"/>
    <m/>
    <m/>
    <m/>
    <m/>
    <m/>
    <x v="2"/>
    <s v=""/>
    <m/>
    <n v="0"/>
    <x v="1"/>
    <x v="2"/>
  </r>
  <r>
    <n v="183"/>
    <m/>
    <m/>
    <m/>
    <m/>
    <m/>
    <m/>
    <m/>
    <s v=""/>
    <x v="4"/>
    <m/>
    <m/>
    <m/>
    <m/>
    <m/>
    <x v="2"/>
    <s v=""/>
    <m/>
    <n v="0"/>
    <x v="1"/>
    <x v="2"/>
  </r>
  <r>
    <n v="184"/>
    <m/>
    <m/>
    <m/>
    <m/>
    <m/>
    <m/>
    <m/>
    <s v=""/>
    <x v="4"/>
    <m/>
    <m/>
    <m/>
    <m/>
    <m/>
    <x v="2"/>
    <s v=""/>
    <m/>
    <n v="0"/>
    <x v="1"/>
    <x v="2"/>
  </r>
  <r>
    <n v="185"/>
    <m/>
    <m/>
    <m/>
    <m/>
    <m/>
    <m/>
    <m/>
    <s v=""/>
    <x v="4"/>
    <m/>
    <m/>
    <m/>
    <m/>
    <m/>
    <x v="2"/>
    <s v=""/>
    <m/>
    <n v="0"/>
    <x v="1"/>
    <x v="2"/>
  </r>
  <r>
    <n v="186"/>
    <m/>
    <m/>
    <m/>
    <m/>
    <m/>
    <m/>
    <m/>
    <s v=""/>
    <x v="4"/>
    <m/>
    <m/>
    <m/>
    <m/>
    <m/>
    <x v="2"/>
    <s v=""/>
    <m/>
    <n v="0"/>
    <x v="1"/>
    <x v="2"/>
  </r>
  <r>
    <n v="187"/>
    <m/>
    <m/>
    <m/>
    <m/>
    <m/>
    <m/>
    <m/>
    <s v=""/>
    <x v="4"/>
    <m/>
    <m/>
    <m/>
    <m/>
    <m/>
    <x v="2"/>
    <s v=""/>
    <m/>
    <n v="0"/>
    <x v="1"/>
    <x v="2"/>
  </r>
  <r>
    <n v="190"/>
    <m/>
    <m/>
    <m/>
    <m/>
    <m/>
    <m/>
    <m/>
    <s v=""/>
    <x v="4"/>
    <m/>
    <m/>
    <m/>
    <m/>
    <m/>
    <x v="2"/>
    <s v=""/>
    <m/>
    <n v="0"/>
    <x v="1"/>
    <x v="2"/>
  </r>
  <r>
    <n v="191"/>
    <m/>
    <m/>
    <m/>
    <m/>
    <m/>
    <m/>
    <m/>
    <s v=""/>
    <x v="4"/>
    <m/>
    <m/>
    <m/>
    <m/>
    <m/>
    <x v="2"/>
    <s v=""/>
    <m/>
    <n v="0"/>
    <x v="1"/>
    <x v="2"/>
  </r>
  <r>
    <n v="192"/>
    <m/>
    <m/>
    <m/>
    <m/>
    <m/>
    <m/>
    <m/>
    <s v=""/>
    <x v="4"/>
    <m/>
    <m/>
    <m/>
    <m/>
    <m/>
    <x v="2"/>
    <s v=""/>
    <m/>
    <n v="0"/>
    <x v="1"/>
    <x v="2"/>
  </r>
  <r>
    <n v="193"/>
    <m/>
    <m/>
    <m/>
    <m/>
    <m/>
    <m/>
    <m/>
    <s v=""/>
    <x v="4"/>
    <m/>
    <m/>
    <m/>
    <m/>
    <m/>
    <x v="2"/>
    <s v=""/>
    <m/>
    <n v="0"/>
    <x v="1"/>
    <x v="2"/>
  </r>
  <r>
    <n v="194"/>
    <m/>
    <m/>
    <m/>
    <m/>
    <m/>
    <m/>
    <m/>
    <s v=""/>
    <x v="4"/>
    <m/>
    <m/>
    <m/>
    <m/>
    <m/>
    <x v="2"/>
    <s v=""/>
    <m/>
    <n v="0"/>
    <x v="1"/>
    <x v="2"/>
  </r>
  <r>
    <n v="195"/>
    <m/>
    <m/>
    <m/>
    <m/>
    <m/>
    <m/>
    <m/>
    <s v=""/>
    <x v="4"/>
    <m/>
    <m/>
    <m/>
    <m/>
    <m/>
    <x v="2"/>
    <s v=""/>
    <m/>
    <n v="0"/>
    <x v="1"/>
    <x v="2"/>
  </r>
  <r>
    <n v="196"/>
    <m/>
    <m/>
    <m/>
    <m/>
    <m/>
    <m/>
    <m/>
    <s v=""/>
    <x v="4"/>
    <m/>
    <m/>
    <m/>
    <m/>
    <m/>
    <x v="2"/>
    <s v=""/>
    <m/>
    <n v="0"/>
    <x v="1"/>
    <x v="2"/>
  </r>
  <r>
    <n v="197"/>
    <m/>
    <m/>
    <m/>
    <m/>
    <m/>
    <m/>
    <m/>
    <s v=""/>
    <x v="4"/>
    <m/>
    <m/>
    <m/>
    <m/>
    <m/>
    <x v="2"/>
    <s v=""/>
    <m/>
    <n v="0"/>
    <x v="1"/>
    <x v="2"/>
  </r>
  <r>
    <n v="198"/>
    <m/>
    <m/>
    <m/>
    <m/>
    <m/>
    <m/>
    <m/>
    <s v=""/>
    <x v="4"/>
    <m/>
    <m/>
    <m/>
    <m/>
    <m/>
    <x v="2"/>
    <s v=""/>
    <m/>
    <n v="0"/>
    <x v="1"/>
    <x v="2"/>
  </r>
  <r>
    <n v="199"/>
    <m/>
    <m/>
    <m/>
    <m/>
    <m/>
    <m/>
    <m/>
    <s v=""/>
    <x v="4"/>
    <m/>
    <m/>
    <m/>
    <m/>
    <m/>
    <x v="2"/>
    <s v=""/>
    <m/>
    <n v="0"/>
    <x v="1"/>
    <x v="2"/>
  </r>
  <r>
    <n v="200"/>
    <m/>
    <m/>
    <m/>
    <m/>
    <m/>
    <m/>
    <m/>
    <s v=""/>
    <x v="4"/>
    <m/>
    <m/>
    <m/>
    <m/>
    <m/>
    <x v="2"/>
    <s v=""/>
    <m/>
    <n v="0"/>
    <x v="1"/>
    <x v="2"/>
  </r>
  <r>
    <n v="201"/>
    <m/>
    <m/>
    <m/>
    <m/>
    <m/>
    <m/>
    <m/>
    <s v=""/>
    <x v="4"/>
    <m/>
    <m/>
    <m/>
    <m/>
    <m/>
    <x v="2"/>
    <s v=""/>
    <m/>
    <n v="0"/>
    <x v="1"/>
    <x v="2"/>
  </r>
  <r>
    <n v="202"/>
    <m/>
    <m/>
    <m/>
    <m/>
    <m/>
    <m/>
    <m/>
    <s v=""/>
    <x v="4"/>
    <m/>
    <m/>
    <m/>
    <m/>
    <m/>
    <x v="2"/>
    <s v=""/>
    <m/>
    <n v="0"/>
    <x v="1"/>
    <x v="2"/>
  </r>
  <r>
    <n v="203"/>
    <m/>
    <m/>
    <m/>
    <m/>
    <m/>
    <m/>
    <m/>
    <s v=""/>
    <x v="4"/>
    <m/>
    <m/>
    <m/>
    <m/>
    <m/>
    <x v="2"/>
    <s v=""/>
    <m/>
    <n v="0"/>
    <x v="1"/>
    <x v="2"/>
  </r>
  <r>
    <n v="204"/>
    <m/>
    <m/>
    <m/>
    <m/>
    <m/>
    <m/>
    <m/>
    <s v=""/>
    <x v="4"/>
    <m/>
    <m/>
    <m/>
    <m/>
    <m/>
    <x v="2"/>
    <s v=""/>
    <m/>
    <n v="0"/>
    <x v="1"/>
    <x v="2"/>
  </r>
  <r>
    <n v="205"/>
    <m/>
    <m/>
    <m/>
    <m/>
    <m/>
    <m/>
    <m/>
    <s v=""/>
    <x v="4"/>
    <m/>
    <m/>
    <m/>
    <m/>
    <m/>
    <x v="2"/>
    <s v=""/>
    <m/>
    <n v="0"/>
    <x v="1"/>
    <x v="2"/>
  </r>
  <r>
    <n v="206"/>
    <m/>
    <m/>
    <m/>
    <m/>
    <m/>
    <m/>
    <m/>
    <s v=""/>
    <x v="4"/>
    <m/>
    <m/>
    <m/>
    <m/>
    <m/>
    <x v="2"/>
    <s v=""/>
    <m/>
    <n v="0"/>
    <x v="1"/>
    <x v="2"/>
  </r>
  <r>
    <n v="207"/>
    <m/>
    <m/>
    <m/>
    <m/>
    <m/>
    <m/>
    <m/>
    <s v=""/>
    <x v="4"/>
    <m/>
    <m/>
    <m/>
    <m/>
    <m/>
    <x v="2"/>
    <s v=""/>
    <m/>
    <n v="0"/>
    <x v="1"/>
    <x v="2"/>
  </r>
  <r>
    <n v="208"/>
    <m/>
    <m/>
    <m/>
    <m/>
    <m/>
    <m/>
    <m/>
    <s v=""/>
    <x v="4"/>
    <m/>
    <m/>
    <m/>
    <m/>
    <m/>
    <x v="2"/>
    <s v=""/>
    <m/>
    <n v="0"/>
    <x v="1"/>
    <x v="2"/>
  </r>
  <r>
    <n v="209"/>
    <m/>
    <m/>
    <m/>
    <m/>
    <m/>
    <m/>
    <m/>
    <s v=""/>
    <x v="4"/>
    <m/>
    <m/>
    <m/>
    <m/>
    <m/>
    <x v="2"/>
    <s v=""/>
    <m/>
    <n v="0"/>
    <x v="1"/>
    <x v="2"/>
  </r>
  <r>
    <n v="210"/>
    <m/>
    <m/>
    <m/>
    <m/>
    <m/>
    <m/>
    <m/>
    <s v=""/>
    <x v="4"/>
    <m/>
    <m/>
    <m/>
    <m/>
    <m/>
    <x v="2"/>
    <s v=""/>
    <m/>
    <n v="0"/>
    <x v="1"/>
    <x v="2"/>
  </r>
  <r>
    <n v="211"/>
    <m/>
    <m/>
    <m/>
    <m/>
    <m/>
    <m/>
    <m/>
    <s v=""/>
    <x v="4"/>
    <m/>
    <m/>
    <m/>
    <m/>
    <m/>
    <x v="2"/>
    <s v=""/>
    <m/>
    <n v="0"/>
    <x v="1"/>
    <x v="2"/>
  </r>
  <r>
    <n v="212"/>
    <m/>
    <m/>
    <m/>
    <m/>
    <m/>
    <m/>
    <m/>
    <s v=""/>
    <x v="4"/>
    <m/>
    <m/>
    <m/>
    <m/>
    <m/>
    <x v="2"/>
    <s v=""/>
    <m/>
    <n v="0"/>
    <x v="1"/>
    <x v="2"/>
  </r>
  <r>
    <n v="213"/>
    <m/>
    <m/>
    <m/>
    <m/>
    <m/>
    <m/>
    <m/>
    <s v=""/>
    <x v="4"/>
    <m/>
    <m/>
    <m/>
    <m/>
    <m/>
    <x v="2"/>
    <s v=""/>
    <m/>
    <n v="0"/>
    <x v="1"/>
    <x v="2"/>
  </r>
  <r>
    <n v="214"/>
    <m/>
    <m/>
    <m/>
    <m/>
    <m/>
    <m/>
    <m/>
    <s v=""/>
    <x v="4"/>
    <m/>
    <m/>
    <m/>
    <m/>
    <m/>
    <x v="2"/>
    <s v=""/>
    <m/>
    <n v="0"/>
    <x v="1"/>
    <x v="2"/>
  </r>
  <r>
    <n v="215"/>
    <m/>
    <m/>
    <m/>
    <m/>
    <m/>
    <m/>
    <m/>
    <s v=""/>
    <x v="4"/>
    <m/>
    <m/>
    <m/>
    <m/>
    <m/>
    <x v="2"/>
    <s v=""/>
    <m/>
    <n v="0"/>
    <x v="1"/>
    <x v="2"/>
  </r>
  <r>
    <n v="216"/>
    <m/>
    <m/>
    <m/>
    <m/>
    <m/>
    <m/>
    <m/>
    <s v=""/>
    <x v="4"/>
    <m/>
    <m/>
    <m/>
    <m/>
    <m/>
    <x v="2"/>
    <s v=""/>
    <m/>
    <n v="0"/>
    <x v="1"/>
    <x v="2"/>
  </r>
  <r>
    <m/>
    <m/>
    <m/>
    <m/>
    <m/>
    <m/>
    <m/>
    <m/>
    <s v=""/>
    <x v="4"/>
    <m/>
    <m/>
    <m/>
    <m/>
    <m/>
    <x v="2"/>
    <s v=""/>
    <m/>
    <n v="0"/>
    <x v="1"/>
    <x v="2"/>
  </r>
  <r>
    <m/>
    <m/>
    <m/>
    <m/>
    <m/>
    <m/>
    <m/>
    <m/>
    <s v=""/>
    <x v="4"/>
    <m/>
    <m/>
    <m/>
    <m/>
    <m/>
    <x v="2"/>
    <s v=""/>
    <m/>
    <n v="0"/>
    <x v="1"/>
    <x v="2"/>
  </r>
  <r>
    <m/>
    <m/>
    <m/>
    <m/>
    <m/>
    <m/>
    <m/>
    <m/>
    <s v=""/>
    <x v="4"/>
    <m/>
    <m/>
    <m/>
    <m/>
    <m/>
    <x v="2"/>
    <s v=""/>
    <m/>
    <n v="0"/>
    <x v="1"/>
    <x v="2"/>
  </r>
  <r>
    <m/>
    <m/>
    <m/>
    <m/>
    <m/>
    <m/>
    <m/>
    <m/>
    <s v=""/>
    <x v="4"/>
    <m/>
    <m/>
    <m/>
    <m/>
    <m/>
    <x v="2"/>
    <s v=""/>
    <m/>
    <n v="0"/>
    <x v="1"/>
    <x v="2"/>
  </r>
  <r>
    <n v="1"/>
    <m/>
    <m/>
    <m/>
    <m/>
    <m/>
    <m/>
    <m/>
    <m/>
    <x v="4"/>
    <m/>
    <m/>
    <m/>
    <m/>
    <m/>
    <x v="2"/>
    <m/>
    <m/>
    <m/>
    <x v="3"/>
    <x v="4"/>
  </r>
  <r>
    <n v="1"/>
    <m/>
    <m/>
    <m/>
    <m/>
    <m/>
    <m/>
    <m/>
    <m/>
    <x v="4"/>
    <m/>
    <m/>
    <m/>
    <m/>
    <m/>
    <x v="2"/>
    <m/>
    <m/>
    <m/>
    <x v="3"/>
    <x v="4"/>
  </r>
  <r>
    <n v="1"/>
    <m/>
    <m/>
    <m/>
    <m/>
    <m/>
    <m/>
    <m/>
    <m/>
    <x v="4"/>
    <m/>
    <m/>
    <m/>
    <m/>
    <m/>
    <x v="2"/>
    <m/>
    <m/>
    <m/>
    <x v="3"/>
    <x v="4"/>
  </r>
  <r>
    <n v="1"/>
    <m/>
    <m/>
    <m/>
    <m/>
    <m/>
    <m/>
    <m/>
    <m/>
    <x v="4"/>
    <m/>
    <m/>
    <m/>
    <m/>
    <m/>
    <x v="2"/>
    <m/>
    <m/>
    <m/>
    <x v="3"/>
    <x v="4"/>
  </r>
  <r>
    <m/>
    <m/>
    <m/>
    <m/>
    <m/>
    <m/>
    <m/>
    <m/>
    <m/>
    <x v="4"/>
    <m/>
    <m/>
    <m/>
    <m/>
    <m/>
    <x v="2"/>
    <m/>
    <m/>
    <m/>
    <x v="3"/>
    <x v="4"/>
  </r>
  <r>
    <m/>
    <m/>
    <m/>
    <m/>
    <m/>
    <m/>
    <m/>
    <m/>
    <m/>
    <x v="4"/>
    <m/>
    <m/>
    <m/>
    <m/>
    <m/>
    <x v="2"/>
    <m/>
    <m/>
    <m/>
    <x v="3"/>
    <x v="4"/>
  </r>
  <r>
    <m/>
    <m/>
    <m/>
    <m/>
    <m/>
    <m/>
    <m/>
    <m/>
    <m/>
    <x v="4"/>
    <m/>
    <m/>
    <m/>
    <m/>
    <m/>
    <x v="2"/>
    <m/>
    <m/>
    <m/>
    <x v="3"/>
    <x v="4"/>
  </r>
  <r>
    <m/>
    <m/>
    <m/>
    <m/>
    <m/>
    <m/>
    <m/>
    <m/>
    <m/>
    <x v="4"/>
    <m/>
    <m/>
    <m/>
    <m/>
    <m/>
    <x v="2"/>
    <m/>
    <m/>
    <m/>
    <x v="3"/>
    <x v="4"/>
  </r>
  <r>
    <m/>
    <m/>
    <m/>
    <m/>
    <m/>
    <m/>
    <m/>
    <m/>
    <m/>
    <x v="4"/>
    <m/>
    <m/>
    <m/>
    <m/>
    <m/>
    <x v="2"/>
    <m/>
    <m/>
    <m/>
    <x v="3"/>
    <x v="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n v="1"/>
    <n v="46224"/>
    <s v="Mipymes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
    <s v="Segun conversamos con el cuidadano, via telefonica a traves del movil 829-744-1048 , procedemos a cerrar la solicitud por pedido del cuidadano."/>
    <x v="0"/>
    <n v="5"/>
    <x v="0"/>
    <m/>
    <d v="2021-01-02T00:00:00"/>
    <s v="Prorroga Excepcional"/>
    <s v="2021"/>
    <n v="1"/>
    <x v="0"/>
    <d v="2021-01-08T00:00:00"/>
    <d v="2021-02-03T00:00:00"/>
    <n v="23"/>
    <x v="0"/>
  </r>
  <r>
    <n v="2"/>
    <n v="45209"/>
    <s v="Yudelka Milagros calderon  A"/>
    <n v="8099399180"/>
    <s v="yudycladeron_1@hotmail.com "/>
    <s v="Gastos incurrido en cobertura paor COVID-19 en servicio de salud, forma de reclamo para los prestadores de servicios de salud. "/>
    <s v="Fue transferida a la Silsaril para fines de respuesta "/>
    <x v="1"/>
    <n v="3"/>
    <x v="1"/>
    <m/>
    <d v="2021-01-06T00:00:00"/>
    <s v="Cerrada-Remitida a otra institución"/>
    <s v="2021"/>
    <n v="1"/>
    <x v="0"/>
    <d v="2021-01-27T00:00:00"/>
    <d v="2021-01-06T00:00:00"/>
    <n v="1"/>
    <x v="1"/>
  </r>
  <r>
    <n v="3"/>
    <n v="45325"/>
    <s v="Enrique Penson"/>
    <n v="8098857775"/>
    <s v="e.penson.brisindi@gmail.com"/>
    <s v="Cantidad de cotizantes por sector económico (categorización más fina de sector disponible, idealmente CIIU) por mes desde 2010"/>
    <s v="a través del siguiente enlace: https://drive.google.com/file/d/1YmSDc-0k3oDyaHVQlWA-hYFIsJOgtHSM/view?usp=sharing Favor confirmar recepción y lectura de la información suministrada de acuerdo a lo solicitada. Esta información también le estará llegando vía el portal SAIP Nos retiramos a la orden."/>
    <x v="2"/>
    <n v="15"/>
    <x v="2"/>
    <m/>
    <d v="2021-01-09T00:00:00"/>
    <s v="Cerrada-enviada por correo"/>
    <s v="2021"/>
    <n v="1"/>
    <x v="0"/>
    <d v="2021-02-01T00:00:00"/>
    <d v="2021-02-04T00:00:00"/>
    <n v="15"/>
    <x v="1"/>
  </r>
  <r>
    <n v="4"/>
    <n v="45486"/>
    <s v="Joel Mendez"/>
    <m/>
    <s v="joel.gab@hotmail.es"/>
    <s v="Hola, Favor su ayuda con la cantidad de empleos generados por empresas chinas en la republica dominicana"/>
    <s v="tenemos a bien a informarle que por la naturaleza de nuestra institución, en nuestra bade de datos no se identifican el origen de las empresas registradas. Saludos cordiales,"/>
    <x v="2"/>
    <n v="15"/>
    <x v="2"/>
    <m/>
    <d v="2021-01-13T00:00:00"/>
    <s v="Cerrada-enviada por correo"/>
    <s v="2021"/>
    <n v="1"/>
    <x v="0"/>
    <d v="2021-02-03T00:00:00"/>
    <d v="2021-01-15T00:00:00"/>
    <n v="2"/>
    <x v="1"/>
  </r>
  <r>
    <n v="5"/>
    <n v="45487"/>
    <s v="Joel Mendez"/>
    <m/>
    <s v="joel.gab@hotmail.es"/>
    <s v="Favor su ayuda con la cantidad de empleos generados por empresas chinas en la republica dominicana"/>
    <s v="tenemos a bien a informarle que por la naturaleza de nuestra institución, en nuestra bade de datos no se identifican el origen de las empresas registradas. Saludos cordiales,"/>
    <x v="2"/>
    <n v="15"/>
    <x v="2"/>
    <m/>
    <d v="2021-01-13T00:00:00"/>
    <s v="Cerrada-enviada por correo"/>
    <s v="2021"/>
    <n v="1"/>
    <x v="0"/>
    <d v="2021-02-03T00:00:00"/>
    <d v="2021-01-15T00:00:00"/>
    <n v="2"/>
    <x v="1"/>
  </r>
  <r>
    <n v="6"/>
    <n v="45874"/>
    <s v="Edriana Mella "/>
    <m/>
    <s v="edris.mella@gmail.com"/>
    <s v="Informacion varias sobre niños niñas y adolecentes inscrito para solicitud de de seguro medico.  "/>
    <s v="Remitida al CONANI"/>
    <x v="1"/>
    <n v="3"/>
    <x v="1"/>
    <m/>
    <d v="2021-01-24T00:00:00"/>
    <s v="Cerrada-Remitida a otra institución"/>
    <s v="2021"/>
    <n v="1"/>
    <x v="0"/>
    <m/>
    <d v="2021-02-28T00:00:00"/>
    <n v="5"/>
    <x v="1"/>
  </r>
  <r>
    <n v="7"/>
    <n v="45974"/>
    <s v="Ministerio de Industria  y Com. "/>
    <n v="8096855171"/>
    <s v="guemi.brea@micm.gob.do"/>
    <s v="Cantidad de empresa clasificadas en la TSS en el reglon; fabricaciòn de plastico, serie 2000-2020 o desde la fecha que tengan registro. Aportes a la TSS de este sector 2000-2020. Cantidad de empleados (hombres y Mujeres) 2000-2020. Cualquier otra informacion estadistica que puedan suministrarnos referente al sector."/>
    <s v="Según conversamos vía telefonica y a solicitud del ciudadano, procedemos a cerra esta solicitud. Cualquier inquietud estamos a su orden."/>
    <x v="0"/>
    <n v="5"/>
    <x v="0"/>
    <m/>
    <d v="2021-01-27T00:00:00"/>
    <s v="Suspendida-Solicitud Incompleta"/>
    <s v="2021"/>
    <n v="1"/>
    <x v="0"/>
    <d v="2021-02-03T00:00:00"/>
    <d v="2021-02-01T00:00:00"/>
    <n v="4"/>
    <x v="1"/>
  </r>
  <r>
    <n v="8"/>
    <n v="46111"/>
    <s v="DYNAMIXY"/>
    <m/>
    <s v="dynamixyoffice@gmail.com"/>
    <s v="Nos gustaría saber todos los datos que la institución levanta sobre la actividad que desepeñan."/>
    <s v="Deseamos se encuentre bien. Hemos intentado contactarle a los correos_x000a_suministrados desde el 01 febrero 2021, pero no hemos recibido respuesta de su parte, a lso_x000a_fines de aclarar los datos solicitados en su comunicación. Adjuntamos evidencias de los_x000a_intentos de contacto. S"/>
    <x v="2"/>
    <n v="15"/>
    <x v="2"/>
    <m/>
    <d v="2021-01-28T00:00:00"/>
    <s v="Cerrada-enviada por correo"/>
    <s v="2021"/>
    <n v="1"/>
    <x v="0"/>
    <d v="2021-02-18T00:00:00"/>
    <d v="2021-02-12T00:00:00"/>
    <n v="12"/>
    <x v="1"/>
  </r>
  <r>
    <n v="9"/>
    <n v="46223"/>
    <s v="Mipymes "/>
    <m/>
    <s v="guelmi.brea.@micm.gob.do"/>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s v="Segun conversamos con el cuidadano, via telefonica a traves del movil 829-744-1048 , procedemos a cerrar la solicitud por pedido del cuidadano"/>
    <x v="0"/>
    <n v="5"/>
    <x v="0"/>
    <m/>
    <d v="2021-02-01T00:00:00"/>
    <s v="Cerrada-enviada por correo"/>
    <s v="2021"/>
    <n v="2"/>
    <x v="1"/>
    <d v="2021-02-08T00:00:00"/>
    <d v="2021-02-03T00:00:00"/>
    <n v="3"/>
    <x v="1"/>
  </r>
  <r>
    <n v="10"/>
    <n v="46225"/>
    <s v="Mipymes "/>
    <m/>
    <s v="guelmi.brea.@micm.gob.do"/>
    <s v="¨Fabricación de productos de plásticos y caucho¨ (250000 Fabricación de productos de caucho y plástico) 7. Cantidad de contribuyentes del sector Fabricación de productos de caucho y plástico (total de empresas) para el periodo 2010-2020 anualizado (promedio de cada año) 8. Cantidad de empleados sector Fabricación de productos de caucho y plásticopara el periodo 2009-2020 anualizado 9. Contribuciones del sector Fabricación de productos de caucho y plástico para el periodo 2009-2020 a"/>
    <s v="Segun conversamos con el cuidadano, via telefonica a traves del movil 829-744-1048 , procedemos a cerrar la solicitud por pedido del cuidadano."/>
    <x v="0"/>
    <n v="5"/>
    <x v="0"/>
    <m/>
    <d v="2021-02-01T00:00:00"/>
    <s v="Cerrada-enviada por correo"/>
    <s v="2021"/>
    <n v="2"/>
    <x v="1"/>
    <d v="2021-02-08T00:00:00"/>
    <d v="2021-02-01T00:00:00"/>
    <n v="1"/>
    <x v="1"/>
  </r>
  <r>
    <n v="11"/>
    <n v="46231"/>
    <s v="Edriana Mella "/>
    <m/>
    <s v="edris.mella@gmail.com"/>
    <s v="Existe algun tratamiento especial para reporte a la TSS de parte de las ONG qye trabajan con niños, niñas y adolecentes"/>
    <s v="Buenos días Licda. Mella: Esperamos se encuentre bien. Cortésmente, tenemos a bien a dar respuesta a la solicitud recibida SAIP-SIP-000-46231 realizada el día 01 febrero 2021, mediante la cual nos solicita a esta Tesorería de la Seguridad Social: ““Existe algún tratamiento especial para reporte a la TSS de parte de las ONG que trabajan con niños, niñas y adolescentes” Favor confirmar recepción"/>
    <x v="2"/>
    <n v="15"/>
    <x v="2"/>
    <m/>
    <d v="2021-02-01T00:00:00"/>
    <s v="Cerrada-enviada por correo"/>
    <s v="2021"/>
    <n v="2"/>
    <x v="1"/>
    <d v="2021-02-22T00:00:00"/>
    <d v="2021-02-01T00:00:00"/>
    <n v="1"/>
    <x v="1"/>
  </r>
  <r>
    <n v="12"/>
    <n v="46221"/>
    <s v="Mipymes "/>
    <m/>
    <s v="guelmi.brea.@micm.gob.do"/>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s v="Segun conversamos con el cuidadano, via telefonica a traves del movil 829-744-1048 , procedemos a cerrar la solicitud por pedido del cuidadano."/>
    <x v="0"/>
    <n v="5"/>
    <x v="0"/>
    <m/>
    <d v="2021-02-01T00:00:00"/>
    <s v="Cerrada-enviada por correo"/>
    <s v="2021"/>
    <n v="2"/>
    <x v="1"/>
    <d v="2021-02-08T00:00:00"/>
    <d v="2021-02-03T00:00:00"/>
    <n v="3"/>
    <x v="1"/>
  </r>
  <r>
    <n v="13"/>
    <n v="46224"/>
    <s v="Ministerio de Industria  y Com.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Cerrada a solicitud del cuidadano"/>
    <x v="3"/>
    <s v=""/>
    <x v="0"/>
    <m/>
    <d v="2021-02-01T00:00:00"/>
    <m/>
    <m/>
    <m/>
    <x v="2"/>
    <s v=""/>
    <d v="2021-02-03T00:00:00"/>
    <n v="3"/>
    <x v="1"/>
  </r>
  <r>
    <n v="14"/>
    <n v="46299"/>
    <s v="Guelmi Brea "/>
    <n v="8297441048"/>
    <s v="4lgrupo@gmail.com"/>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aludos."/>
    <x v="2"/>
    <n v="15"/>
    <x v="2"/>
    <m/>
    <d v="2021-02-03T00:00:00"/>
    <s v="Cerrada-enviada por correo"/>
    <s v="2021"/>
    <n v="2"/>
    <x v="1"/>
    <d v="2021-02-24T00:00:00"/>
    <d v="2021-02-23T00:00:00"/>
    <n v="15"/>
    <x v="1"/>
  </r>
  <r>
    <n v="15"/>
    <n v="46298"/>
    <s v="Guelmi Brea "/>
    <n v="8297441048"/>
    <s v="4lgrupo@gmail.com"/>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x v="2"/>
    <n v="15"/>
    <x v="2"/>
    <m/>
    <d v="2021-02-03T00:00:00"/>
    <s v="Cerrada-enviada por correo"/>
    <s v="2021"/>
    <n v="2"/>
    <x v="1"/>
    <d v="2021-02-24T00:00:00"/>
    <d v="2021-02-23T00:00:00"/>
    <n v="15"/>
    <x v="1"/>
  </r>
  <r>
    <n v="16"/>
    <n v="46301"/>
    <s v="Guelmi Brea "/>
    <n v="8297441048"/>
    <s v="guelmi.brea@micm.gob.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x v="2"/>
    <n v="15"/>
    <x v="2"/>
    <m/>
    <d v="2021-02-03T00:00:00"/>
    <s v="Cerrada-enviada por correo"/>
    <s v="2021"/>
    <n v="2"/>
    <x v="1"/>
    <d v="2021-02-24T00:00:00"/>
    <d v="2021-02-23T00:00:00"/>
    <n v="15"/>
    <x v="1"/>
  </r>
  <r>
    <n v="17"/>
    <n v="46788"/>
    <s v="Asoc. Dom. De Ind. De Santo Dom. "/>
    <m/>
    <s v="info@aeih.org.dp"/>
    <s v="Cantidades de empleados de las empresas que forman parte de AISD"/>
    <s v="Rechazada "/>
    <x v="4"/>
    <n v="5"/>
    <x v="3"/>
    <m/>
    <d v="2021-02-12T00:00:00"/>
    <s v="Cerrada-Rechazada"/>
    <s v="2021"/>
    <n v="2"/>
    <x v="1"/>
    <d v="2021-02-19T00:00:00"/>
    <d v="2021-02-18T00:00:00"/>
    <n v="5"/>
    <x v="1"/>
  </r>
  <r>
    <n v="18"/>
    <n v="46818"/>
    <s v="Jasiel Peralta "/>
    <m/>
    <s v="jasielperalta1998@gmail.com"/>
    <s v="Tiempo que laboro en su ultimo trabajo la difunta Esperanza Espino de los Santos cedula 001-1240715-0"/>
    <s v="Remitida a la DIDA"/>
    <x v="1"/>
    <n v="3"/>
    <x v="1"/>
    <m/>
    <d v="2021-02-14T00:00:00"/>
    <s v="Cerrada-Remitida a otra institución"/>
    <s v="2021"/>
    <n v="2"/>
    <x v="1"/>
    <d v="2021-02-17T00:00:00"/>
    <d v="2021-02-14T00:00:00"/>
    <n v="0"/>
    <x v="1"/>
  </r>
  <r>
    <n v="19"/>
    <n v="47053"/>
    <s v="Asoc. Domi, de Insitrias de la Rep. Dom. "/>
    <n v="809472000"/>
    <s v="pmorales@aird.org.do"/>
    <s v="RNC de las empresas. Nombres de las empresas. Numero de empleados por mes. Salario promedio. Total de aportes de Salud. Total de aportes de Pensiones. Total de aportes de Riesgos Laborales."/>
    <m/>
    <x v="5"/>
    <n v="5"/>
    <x v="0"/>
    <m/>
    <d v="2021-02-18T00:00:00"/>
    <s v="Cerrada-enviada por correo"/>
    <s v="2021"/>
    <n v="2"/>
    <x v="1"/>
    <d v="2021-02-25T00:00:00"/>
    <m/>
    <n v="0"/>
    <x v="1"/>
  </r>
  <r>
    <n v="20"/>
    <n v="47183"/>
    <s v="Teleazul "/>
    <n v="8095810030"/>
    <s v="elbarosa1711@gmail.com"/>
    <s v="Una certificación de la cantidad de empleados registrados en el Consorcio de Bancas Peña, sobre la base del mandato de la Ley 200-04 República Dominicana."/>
    <s v="Esperamos se encuentren bien, Como habíamos conversado en el día de ayer con el Dr. Jose Cabral y la Sra. Elba Garcia, les estamos haciendo llegar el formulario de rechazo con su acto administrativo, a la solicitud creada vía el SAIP-SIP-000-47183, En la cual nos solicitan : “Una certificación de la cantidad de empleados registrados en el Consorcio de Bancas Peña, sobre la base del mandato de la Ley 200-04 República Dominicana.´ La misma fue rechazada por tratarse de información que involucra a 3eros y por ser información clasificada. Esta información le estará llegando vía el SAIP. Nos reiteramos a la orden. Feliz resto del día."/>
    <x v="0"/>
    <n v="5"/>
    <x v="3"/>
    <m/>
    <d v="2021-02-22T00:00:00"/>
    <s v="Cerrada-Rechazada"/>
    <s v="2021"/>
    <n v="2"/>
    <x v="1"/>
    <d v="2021-03-01T00:00:00"/>
    <d v="2021-02-24T00:00:00"/>
    <n v="3"/>
    <x v="1"/>
  </r>
  <r>
    <n v="21"/>
    <n v="46300"/>
    <s v="Guelmi Brea "/>
    <n v="8297441048"/>
    <s v="4lgrupo@gmail.com"/>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x v="2"/>
    <n v="15"/>
    <x v="2"/>
    <m/>
    <d v="2021-02-24T00:00:00"/>
    <s v="Cerrada-enviada por correo"/>
    <s v="2021"/>
    <n v="2"/>
    <x v="1"/>
    <d v="2021-03-17T00:00:00"/>
    <d v="2021-02-23T00:00:00"/>
    <n v="5"/>
    <x v="1"/>
  </r>
  <r>
    <n v="22"/>
    <n v="47307"/>
    <s v="Pablo Garcia "/>
    <m/>
    <s v="pgarcia@diariolibre.com"/>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in otro particular, queda de usted"/>
    <x v="2"/>
    <n v="15"/>
    <x v="2"/>
    <m/>
    <d v="2021-02-24T00:00:00"/>
    <s v="Cerrada-enviada por correo"/>
    <s v="2021"/>
    <n v="2"/>
    <x v="1"/>
    <d v="2021-03-17T00:00:00"/>
    <s v="03/172021"/>
    <e v="#VALUE!"/>
    <x v="2"/>
  </r>
  <r>
    <n v="23"/>
    <n v="47283"/>
    <s v="Guelmi Brea "/>
    <n v="8297441048"/>
    <s v="guelmi.brea@micm.gob.do"/>
    <s v="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mpleador otros"/>
    <s v="Buenos dias Sr. Guelmi Brea. Esperamos se encuentre bien. En respuesta a solicitud de Información Publica con referencia SAIP-SIP- 000-47283, realizada en fecha 24 de febrero 2021, en virtud de la Ley General de Libre Acceso a la Información Publica, donde nos solicita lo siguiente: ” 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 Tenemos a bien anexarle el documento con los datos solicitados: Sin otro particular, queda de usted, Atentamente,"/>
    <x v="2"/>
    <n v="15"/>
    <x v="2"/>
    <m/>
    <d v="2021-02-24T00:00:00"/>
    <s v="Cerrada-enviada por correo"/>
    <s v="2021"/>
    <n v="2"/>
    <x v="1"/>
    <d v="2021-03-17T00:00:00"/>
    <d v="2021-03-17T00:00:00"/>
    <n v="15"/>
    <x v="1"/>
  </r>
  <r>
    <n v="24"/>
    <n v="47444"/>
    <s v="Jean David de Jesus Adon "/>
    <n v="8296390139"/>
    <s v="ecojdavid@gmail.com"/>
    <s v="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s v="Esperamos se encuentre bien. Cortésmente tenemos a bien a dar respuesta a solicitud de Información Publica con referencia SAIP-SIP-000-47444, realizada en fecha 01 de marzo 2021, en virtud de la Ley General de Libre Acceso a la Información Publica Pública 200-04, en la que nos requiere información correspondiente a: “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Tenemos a bien anexarle la respuesta a dicha solicitud. Nota: Estamos remitiendo los datos de COTIZANTES (trabajadores en NP’s pagadas) , no de trabajadores registrados por la siguientes razones: 1. Para los períodos en que los empleadores morosos han sido beneficiados con amnistía en el pasado, no hay registros actualizados de sus plantillas de nómina 2. Los registros de empleados activos no son certeros hasta tanto los empleadores no realizan el pago ya que los morosos y los que han cerrado operaciones no modifican sus registros de novedades como manda la ley"/>
    <x v="2"/>
    <n v="15"/>
    <x v="2"/>
    <m/>
    <d v="2021-03-01T00:00:00"/>
    <m/>
    <s v="2021"/>
    <n v="3"/>
    <x v="3"/>
    <d v="2021-03-22T00:00:00"/>
    <d v="2021-03-22T00:00:00"/>
    <n v="15"/>
    <x v="1"/>
  </r>
  <r>
    <n v="25"/>
    <n v="47535"/>
    <s v="Julio Matias"/>
    <n v="8098191952"/>
    <s v="julioramonmatias@gmial.com"/>
    <s v="Quiero saver cuanto empleado hay en la tanto sector público como privado inscrito en esa institución es para estudio muy importante"/>
    <s v="Matías Esperamos se encuentre bien. En respuesta a su solicitud de información Publica, con referencia SAIP-SIP-000-47535, de fecha 02 de marzo 2021. En virtud de la Ley General de Libre Acceso a la Información Publica 200-04, en la que nos requiere lo siguiente: “Quiero saver cuantos empleados hay en la tanto sector publico como privado inscrito en la esa institución es para estudio muy importante” Tenemos a bien informarle que los datos que nos solicitan se encuentran el disponible en nuestro portal de transparencia. Suministramos nuestro enlace para consulta: https://www.tss.gob.do/transparencia/boletin-estadistico.html Esta información le estará llegando vía el SAIP Favor confirmar recepción. N"/>
    <x v="2"/>
    <n v="15"/>
    <x v="2"/>
    <m/>
    <d v="2021-03-02T00:00:00"/>
    <m/>
    <s v="2021"/>
    <n v="3"/>
    <x v="3"/>
    <d v="2021-03-23T00:00:00"/>
    <d v="2021-03-03T00:00:00"/>
    <n v="1"/>
    <x v="1"/>
  </r>
  <r>
    <n v="26"/>
    <n v="47722"/>
    <s v="Ryan Morales"/>
    <s v="809-333-3822"/>
    <s v="rmoralesc@arssenasa.gob.do"/>
    <s v="1. Inversión en Capacitación del 2020 2. Indice de Clima Laboral del 2020 3. Indice (o porcentaje) de Absentismo del 2020 4. Indice (o porcentaje) de Rotación del 2020"/>
    <s v="Sr. Morales Esperamos se encuentre bien. Cortésmente tenemos a bien a dar respuesta a solicitud de Información Publica con referencia SAIP-SIP-000-47722, realizada en fecha 03 de marzo 2021, en virtud de la Ley General de Libre Acceso a la Información Publica Pública 200-04, en la que nos requiere información correspondiente a: “1. Inversión en Capacitación del 2020 2. Indice de Clima Laboral del 2020 3. Indice (o porcentaje) de Absentismo del 2020 4. Indice (o porcentaje) de Rotación del 2020.” Tenemos a bien anexarle la respuesta a dicha"/>
    <x v="2"/>
    <n v="15"/>
    <x v="2"/>
    <m/>
    <d v="2021-03-05T00:00:00"/>
    <s v="Cerrada-enviada por correo"/>
    <s v="2021"/>
    <n v="3"/>
    <x v="3"/>
    <d v="2021-03-26T00:00:00"/>
    <d v="2021-03-16T00:00:00"/>
    <n v="8"/>
    <x v="1"/>
  </r>
  <r>
    <n v="27"/>
    <n v="47837"/>
    <s v="Alexia Victoria "/>
    <n v="849220668"/>
    <s v="alexiavictoria200@gmail.com"/>
    <s v="Cantidad de cotizantes por sector economico ( categoria mas fina de sector disponible, idelamente CiiU)"/>
    <s v="Sra. Alexia Victoria Esperamos se encuentre bien. En respuesta a su solicitud de información Publica SAIP-SIP-000-47837, realiza en fecha 08 de marzo 2021, En virtud de la Ley General de Libre Acceso a la Información Publica 200-04, en la que nos requiere: “Cantidad de cotizantes por sector económico (categorización mas fina de sector disponible, idealmente CIIu) por mes desde 2010” Tenemos a bien a informarle que los datos que nos solicitan se encuentran disponible en nuestro portal web. Suministramos enlace para consulta: https://www.tss.gob.do/analisis-especiales.html Esta información le estará llegando vía el SAIP. Favor confirmar recepción"/>
    <x v="2"/>
    <n v="15"/>
    <x v="2"/>
    <m/>
    <d v="2021-03-08T00:00:00"/>
    <s v="Cerrada-enviada por correo"/>
    <s v="2021"/>
    <n v="3"/>
    <x v="3"/>
    <d v="2021-03-29T00:00:00"/>
    <d v="2021-03-29T00:00:00"/>
    <n v="15"/>
    <x v="1"/>
  </r>
  <r>
    <n v="28"/>
    <n v="48191"/>
    <s v="Canyeloski de Jesus Sanchez "/>
    <n v="8299685525"/>
    <s v="canyeloski0027@gmail.com"/>
    <s v="Monto de factura de energia servida por EDEESTE, al hospital Regional Dr. Antonio Musa, como se maneja el pago de la electricidad consumida por los centros hospitalarios. Monto de facturacion de los centros hospitalarios Publico por provincia. "/>
    <s v=" La solicitud fue remita a la Empresa Distribuidara de Electricidad EDEESTE. "/>
    <x v="1"/>
    <n v="3"/>
    <x v="1"/>
    <m/>
    <d v="2021-03-15T00:00:00"/>
    <s v="Cerrada-Remitida a otra institución"/>
    <s v="2021"/>
    <n v="3"/>
    <x v="3"/>
    <d v="2021-03-18T00:00:00"/>
    <d v="2021-03-16T00:00:00"/>
    <n v="2"/>
    <x v="1"/>
  </r>
  <r>
    <n v="29"/>
    <n v="48116"/>
    <s v="Airon Fernandez Gil"/>
    <n v="8098778646"/>
    <s v="aironfernandez@hotmail.com "/>
    <s v="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s v="Fernandez Esperamos que se encuentre bien . En repuesta a su solicitud de Información Publica con referencia SAIP-SIP-000-48116, realizada en fecha 17 de marzo 2021, en virtud de la Ley General de Libre Acceso a la Información Publica 200-04, donde nos solicita: 1. 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Tenemos a bien anexarle la información requerida. Nos reiteramos a la orden."/>
    <x v="2"/>
    <n v="15"/>
    <x v="2"/>
    <m/>
    <d v="2021-03-17T00:00:00"/>
    <s v="Cerrada-enviada por correo"/>
    <s v="2021"/>
    <n v="3"/>
    <x v="3"/>
    <d v="2021-04-07T00:00:00"/>
    <d v="2021-03-17T00:00:00"/>
    <n v="1"/>
    <x v="1"/>
  </r>
  <r>
    <n v="30"/>
    <n v="48392"/>
    <s v="Luis Eduardo Mella  "/>
    <n v="8095322024"/>
    <s v="mella999@gmail.com"/>
    <s v="Base de datos desagregados de la TSS del año 2020 y 2021 con la que se utiliza para calcular estadísticos de la sección del_x000a_Panorama laboral dominicano consolidado que están colocados en la página oficial de la TSS."/>
    <s v="Buen día estimado: Deseo se encuentre bien. En respuesta a su solicitud de Información Pública con referencia SAIP-SIP-000-48392, realizada en fecha 19 de marzo 2021, en virtud de la Ley General de Libre Acceso a la Información Publica 200-04, donde nos solicitan: “Base de datos desagregados de la TSS del año 2020 y 2021 con la que se utiliza para calcular estadísticos de la sección del Panorama laboral dominicano consolidado que están colocados en la página oficial de la TSS” Tenemos a bien a informarle que la Ley 200-04, establece en si Art. 13 que “En caso de que la información solicitada por el ciudadano ya que esté disponible al público en medios impresos, tales como libros, compendios , tríptico, archivos públicos de la administración, si como también en formatos eléctricos en Internet o en cualquier otro medio , se le hará saber por medios fehaciente, la fuente, lugar y la forma en que pueda tener acceso a dicho información previamente publicada” en ese sentido, le suministramos los enlace correspondiente de donde localizar la información. Enlace"/>
    <x v="2"/>
    <n v="15"/>
    <x v="2"/>
    <m/>
    <d v="2021-03-19T00:00:00"/>
    <s v="Cerrada-enviada por correo"/>
    <s v="2021"/>
    <n v="3"/>
    <x v="3"/>
    <d v="2021-04-09T00:00:00"/>
    <d v="2021-03-30T00:00:00"/>
    <n v="8"/>
    <x v="1"/>
  </r>
  <r>
    <n v="31"/>
    <n v="48825"/>
    <s v="Auri Minaya"/>
    <n v="8493523716"/>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x v="2"/>
    <n v="15"/>
    <x v="2"/>
    <m/>
    <d v="2021-03-31T00:00:00"/>
    <s v="Cerrada-enviada por correo"/>
    <s v="2021"/>
    <n v="3"/>
    <x v="3"/>
    <d v="2021-04-21T00:00:00"/>
    <d v="2021-04-12T00:00:00"/>
    <n v="9"/>
    <x v="1"/>
  </r>
  <r>
    <n v="32"/>
    <n v="48824"/>
    <s v="Auri Minaya"/>
    <n v="8097323579"/>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x v="2"/>
    <n v="15"/>
    <x v="2"/>
    <m/>
    <d v="2021-03-31T00:00:00"/>
    <s v="Cerrada-enviada por correo"/>
    <s v="2021"/>
    <n v="3"/>
    <x v="3"/>
    <d v="2021-04-21T00:00:00"/>
    <d v="2021-04-12T00:00:00"/>
    <n v="9"/>
    <x v="1"/>
  </r>
  <r>
    <n v="33"/>
    <n v="48951"/>
    <s v="Airon Fernandez Gil"/>
    <n v="8098778646"/>
    <s v="aironfernandez@hotmail.com "/>
    <s v="Sobre el SDSS: 1) Para cada mes de 2020, trabajadores que perdieron totalmente su afiliación al SDSS al perder su empleo, en total, por sexo, por rama de la actividad económica, y por tamaño de empleador. 2) Para cada mes de 2020, trabajadores suspendidos que mantuvieron su afiliación al SFS producto de las resoluciones emitidas por SNS 3) Cantidad de empleadores que suspendieron y que eliminaron cotizantes según tamaño del empleador y según rama de actividad económica Por otro lado, sobre el Panorama Laboral Dominicano Consolidado de 2020 publicado con la TSS, solicitamos la información de las tablas 3,4,5,6,7,8, 9, dividida cada una en tablas para sexo femenino y sexo masculino."/>
    <m/>
    <x v="6"/>
    <s v=""/>
    <x v="4"/>
    <m/>
    <d v="2021-04-06T00:00:00"/>
    <m/>
    <s v="2021"/>
    <n v="4"/>
    <x v="4"/>
    <s v=""/>
    <m/>
    <n v="0"/>
    <x v="1"/>
  </r>
  <r>
    <n v="34"/>
    <n v="48952"/>
    <s v="SENASA"/>
    <n v="809333"/>
    <s v="mpou@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 Deseamos se encuentre bien. Según conversamos vía correo electronico, procedemos a cerrar esta solicitud, segun requerimiento. Saludos cordiales,"/>
    <x v="0"/>
    <n v="5"/>
    <x v="0"/>
    <m/>
    <d v="2021-04-06T00:00:00"/>
    <s v="Cerrada-enviada por correo"/>
    <s v="2021"/>
    <n v="4"/>
    <x v="4"/>
    <d v="2021-04-13T00:00:00"/>
    <d v="2021-04-08T00:00:00"/>
    <n v="3"/>
    <x v="1"/>
  </r>
  <r>
    <n v="35"/>
    <n v="49022"/>
    <s v="Grupo NN RD"/>
    <m/>
    <s v="noticiasnacionalesrdsrl@gmail.com"/>
    <s v="DESDE EL AÑO 2006 HASTA AHORA, VERIFICAR LA EMPRESA, ESTACION DON LICO S.A. RNC: 101672218"/>
    <s v="Rechazada "/>
    <x v="4"/>
    <n v="5"/>
    <x v="3"/>
    <m/>
    <d v="2021-04-07T00:00:00"/>
    <s v="Cerrada-Rechazada"/>
    <m/>
    <m/>
    <x v="2"/>
    <d v="2021-04-14T00:00:00"/>
    <d v="2021-04-09T00:00:00"/>
    <n v="3"/>
    <x v="1"/>
  </r>
  <r>
    <n v="36"/>
    <n v="49090"/>
    <s v="Guelmi Brea "/>
    <n v="8297441048"/>
    <s v="guelmi.brea@micm.gob.do "/>
    <s v="CANTIDAD DE EMPLEOS COTIZANTES POR PERIODO enero-marzo 2021 (tabla dinamica) para los sectores: -Industrias -Construcción -Explotación de Minas y Canteras -Manufactura Conservación, Producción y Procesamiento de Carne Edición, Grabación, Impresión Elaboración de Aceites y Grasas de Origen Vegetal y Animal Elaboración de Azúcar Elaboración de Bebidas y otras............ De ser posible que se pueda filtrar por regimen al que pertenece o enviarme otra que este filtrada por sector y por regimen (fronterizo, zonas francas, ordinario, etc) ver enlace https://www.tss.gob.do/analisis-especiales.html"/>
    <s v="Se le informo de enlace en nuestro portal web  sobre informacio n de repuesta a su solicitud "/>
    <x v="2"/>
    <n v="15"/>
    <x v="2"/>
    <m/>
    <d v="2021-04-08T00:00:00"/>
    <s v="Cerrada-enviada por correo"/>
    <m/>
    <m/>
    <x v="2"/>
    <d v="2021-04-29T00:00:00"/>
    <d v="2121-04-23T00:00:00"/>
    <n v="12"/>
    <x v="1"/>
  </r>
  <r>
    <n v="37"/>
    <n v="49290"/>
    <s v="Domingo de Jesus "/>
    <n v="8092978568"/>
    <s v="domsosa2@hotmail.com"/>
    <s v="Aporte que debieron realizarse desde 01-03-2007 por quien suscribe "/>
    <s v="Remitida a la DIDA"/>
    <x v="1"/>
    <n v="3"/>
    <x v="1"/>
    <m/>
    <d v="2021-04-14T00:00:00"/>
    <s v="Cerrada-Remitida a otra institución"/>
    <m/>
    <m/>
    <x v="2"/>
    <d v="2021-04-19T00:00:00"/>
    <d v="2021-04-14T00:00:00"/>
    <n v="1"/>
    <x v="1"/>
  </r>
  <r>
    <n v="38"/>
    <n v="49625"/>
    <s v="Fanny Vargas "/>
    <n v="8097846438"/>
    <s v="fannyv@iadb.org"/>
    <s v="Datos mensuales para el periodo 2008-2021 de: Trabajadores inscritos y trabajadores activos en la seguridad social (privados y públicos) Salario promedio trabajadores publicos y privados activos en la seguridad social"/>
    <s v="Se le informo de enlace en nuestro portal web  sobre informacio n de repuesta a su solicitud "/>
    <x v="2"/>
    <n v="15"/>
    <x v="1"/>
    <m/>
    <d v="2021-04-22T00:00:00"/>
    <s v="Cerrada-enviada por correo"/>
    <m/>
    <m/>
    <x v="2"/>
    <d v="2021-05-13T00:00:00"/>
    <d v="2021-04-26T00:00:00"/>
    <n v="3"/>
    <x v="1"/>
  </r>
  <r>
    <n v="39"/>
    <n v="48886"/>
    <s v="Angel  Jose Pichardo"/>
    <n v="8098066158"/>
    <s v="angel.jpp@hotmail.com"/>
    <s v="Al primer trimestre de 2021 1-. Total de afiliados (ARS) al SDSS."/>
    <s v="Se le facilito los enlaces disponiible en nuestro portall, el cual contienen  detalles de la solicitud generada por el ciudadano. "/>
    <x v="2"/>
    <n v="15"/>
    <x v="2"/>
    <m/>
    <d v="2021-04-09T00:00:00"/>
    <s v="Cerrada-enviada por correo"/>
    <m/>
    <m/>
    <x v="2"/>
    <d v="2021-04-30T00:00:00"/>
    <d v="2021-04-20T00:00:00"/>
    <n v="8"/>
    <x v="1"/>
  </r>
  <r>
    <n v="40"/>
    <n v="49602"/>
    <s v="Yudith Smith Martinez "/>
    <n v="8297300201"/>
    <s v="ysmith@arssenasa.gob.do "/>
    <s v="- Nombre de empresas privadas registrados en la TSS a nivel nacional."/>
    <s v="Rechazada "/>
    <x v="4"/>
    <n v="5"/>
    <x v="3"/>
    <m/>
    <d v="2021-04-22T00:00:00"/>
    <s v="Cerrada-Rechazada"/>
    <m/>
    <m/>
    <x v="2"/>
    <d v="2021-04-29T00:00:00"/>
    <d v="2021-04-27T00:00:00"/>
    <n v="4"/>
    <x v="1"/>
  </r>
  <r>
    <n v="41"/>
    <n v="50021"/>
    <s v="Diogenes Berges "/>
    <n v="8293416840"/>
    <s v="db@fabogados.com"/>
    <s v="relacion  sobre el articulo 131 sobre subsidio de licencia y continuidad de la misma pasada las 26 semana.  "/>
    <s v="Referida a la Sisalril "/>
    <x v="1"/>
    <n v="3"/>
    <x v="1"/>
    <m/>
    <d v="2021-05-04T00:00:00"/>
    <s v="Cerrada-Remitida a otra institución"/>
    <m/>
    <m/>
    <x v="2"/>
    <d v="2021-05-07T00:00:00"/>
    <d v="2021-04-05T00:00:00"/>
    <n v="-22"/>
    <x v="1"/>
  </r>
  <r>
    <n v="42"/>
    <n v="49116"/>
    <s v="SENASA"/>
    <n v="8093333822"/>
    <s v="direccionesejecutiva@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En respuesta a su solicitud de Información Pública con referencia SAIPSIP-000-49116, de fecha 09 de abril 2021, en virtud de la Ley General de Libre Acceso a la Información Publica 200-04, donde nos solicita lo siguiente: 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o Tipo de afiliado cotizante (titular/dependiente) o Provincia o Género o Sector Económico al que pertenece. Tenemos a bien a remitirle mediante adjunto los datos solicitados, segun lo conversado. Asimismo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https://www.tss.gob.do/informesestadisticos.html https://www.tss.gob.do/tablas-dinamicas.html"/>
    <x v="2"/>
    <n v="15"/>
    <x v="2"/>
    <m/>
    <d v="2021-04-09T00:00:00"/>
    <s v="Cerrada-enviada por correo"/>
    <m/>
    <m/>
    <x v="2"/>
    <d v="2021-04-30T00:00:00"/>
    <d v="2021-04-30T00:00:00"/>
    <n v="15"/>
    <x v="1"/>
  </r>
  <r>
    <n v="43"/>
    <n v="49333"/>
    <s v="Carlos Manuel Ortiz Toribio "/>
    <n v="8093057110"/>
    <s v="ortizcarlosmt@gmail.com"/>
    <s v=", quiero información sobre el cuerpo de inspectores que crea la ley 13-2020 y los asigna a la TSS. Saber si han realizado algún concurso para su nombramiento? y si ya hay inspectores de la TSS nombrados y cual es el perfil del cargo y su salario actual?"/>
    <s v="Sr. ORTIZ TORIBIO Esperamos se encuentre bien. Cortésmente, tenemos a dar respuesta a su solicitud creada vía el SAIP-SIP-000-49333, en fecha 15 de abril 2021, en torno a la Ley 200-04, de Libre Acceso a la Información Publica, donde nos solicita lo siguiente: “Quiero información sobre el cuerpo de inspectores que crea la ley 13-2020 y los asigna a la TSS. Saber si han realizado algún concurso para su nombramiento? y si ya hay inspectores de la TSS nombrados y cual es el perfil del cargo y su salario actual?” Anexamos documentos dando respuesta a su solicitud. Nos reiteramos a la orden."/>
    <x v="2"/>
    <n v="15"/>
    <x v="2"/>
    <m/>
    <d v="2021-04-15T00:00:00"/>
    <s v="Cerrada-enviada por correo"/>
    <m/>
    <m/>
    <x v="2"/>
    <d v="2021-05-06T00:00:00"/>
    <d v="2021-05-05T00:00:00"/>
    <n v="15"/>
    <x v="1"/>
  </r>
  <r>
    <n v="44"/>
    <n v="49100"/>
    <s v="Participacion ciudadana  "/>
    <n v="8096856200"/>
    <s v="m.marte@pciudadana.org"/>
    <s v="Los comprobantes de pagos a la Tesorería de la Seguridad Social y sus respectivas nominas de los 158 ayuntamientos a nivel nacional en el periodo enero 2020 a marzo 2021"/>
    <s v="En respuesta, a su solicitud de Información Publica con referencia SAIPSIP-000-49100, realizada en fecha el 08 de abril 2021, en virtud de la Ley General de Libre Acceso a la Información Publica 200-04, Tenemos a bien anexarle documentos solicitados según conversamos. Nos reiteramos a su orden. Feliz resto del día"/>
    <x v="2"/>
    <n v="15"/>
    <x v="2"/>
    <m/>
    <d v="2021-04-08T00:00:00"/>
    <s v="Cerrada-enviada por correo"/>
    <m/>
    <m/>
    <x v="2"/>
    <d v="2021-04-29T00:00:00"/>
    <d v="2021-05-06T00:00:00"/>
    <n v="21"/>
    <x v="0"/>
  </r>
  <r>
    <n v="45"/>
    <n v="49401"/>
    <s v="Amauris Paulino Espinal"/>
    <n v="8299154064"/>
    <s v="amauryspaulino@gmail.com "/>
    <s v="Confirmar si los datos estadisticos resgitrados en Panorama laboral dominicano / Estadísticas de recaudo 2021, corresponden a los trabajadores (titulares). 2- Cantidad de dependientes registrados en el periodo febrero-marzo por provincia"/>
    <s v="En respuesta a su solicitud de Información Pública con referencia SAIP-SIP-000-49401, de fecha 16 de abril 2021, en virtud de la Ley General de Libre Acceso a la Información Publica 200-04, donde nos solicita lo siguiente “1- Confirmar si los datos estadísticos registrados en Panorama laboral dominicano / Estadísticas de recaudo 2021, corresponden a los trabajadores (titulares). 2- Cantidad de dependientes registrados en el periodo febrero-marzo por provincia”.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Con relación a su inquietud sobre si los datos estadísticos registrados en Panorama laboral dominicano / Estadísticas de recaudo 2021, corresponden a los trabajadores (titulares), tenemos a bien a informarle que le anexamos el documento” Explicativo de estadísticas Laborales” a los fines de aclarar cada término utilizado en cada informe. El mismo disponible en el enlace siguiente: https://tss.gob.do/assets/deel0562021.pdf Con relación a los dependientes registrados, anexo la información correspondiente. Esperando que los mismos le sean de utilidad, n"/>
    <x v="2"/>
    <n v="15"/>
    <x v="2"/>
    <m/>
    <d v="2021-04-16T00:00:00"/>
    <s v="Cerrada-enviada por correo"/>
    <m/>
    <m/>
    <x v="2"/>
    <d v="2021-05-07T00:00:00"/>
    <d v="2021-05-07T00:00:00"/>
    <n v="15"/>
    <x v="1"/>
  </r>
  <r>
    <n v="46"/>
    <n v="49404"/>
    <s v="Jesus Sanchez "/>
    <n v="8098539331"/>
    <s v="jesus,rsanchez17@gmail.com "/>
    <s v="- Informaciones sobre historico de las estadisticas registradas. 2-Cotizantes por sector. Enero -marzo 2021."/>
    <s v="En respuesta a su solicitud de Información Pública con referencia SAIP-SIP-000-49404, de fecha 16 de abril 2021, en virtud de la Ley General de Libre Acceso a la Información Publica 200-04, donde nos solicita lo siguiente “1- Informaciones sobre historico de las estadisticas registradas. 2-Cotizantes por sector. Enero -marzo 2021.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x v="2"/>
    <n v="15"/>
    <x v="2"/>
    <m/>
    <d v="2021-04-16T00:00:00"/>
    <s v="Cerrada-enviada por correo"/>
    <m/>
    <m/>
    <x v="2"/>
    <d v="2021-05-07T00:00:00"/>
    <d v="2021-05-07T00:00:00"/>
    <n v="15"/>
    <x v="1"/>
  </r>
  <r>
    <n v="47"/>
    <n v="49496"/>
    <s v="Lizbet Grisanti de la Cruz "/>
    <n v="8098457222"/>
    <s v="lidelacruz@altice.com.do"/>
    <s v="La presente es para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s v="En respuesta a su solicitud de Información Pública con referencia SAIP-SIP-000-49496, de fecha 20 de abril 2021, en virtud de la Ley General de Libre Acceso a la Información Publica 200-04, donde nos solicita lo siguiente: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Tenemos a bien informarle que la Ley 200-04 e su Artículo 13, establece que: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s fehaciente , la fuente, el lugar y la formo en que puedes tener acceso a dicho información previamente publicada” En ese sentido, le invitamos a consultar el enlace siguiente, que contiene un documento explicativo sobre los conceptos importantes para la interpretación de las estadísticas laborales y algunos ejemplos al respecto. https://tss.gob.do/assets/deel0562021.pdf De igual forma, hemos procedido actualizar las informaciones del Portal dados abiertos a los fines de unificar el criterio extracción de las estadísticas. https://www.tss.gob.do/transparencia/datos-abiertos.html Adjunto enlaces a estadísticas: https://tss.gob.do/tablas-dinamicas.html https://tss.gob.do/informesestadisticos.html https://tss.gob.do/assets/deel0562021.pdf De igual forma citamos: lo referido en la Pág. 4. Numeral 06 del documento a sonde dirige el enlace: Las estadísticas de trabajadores y empleos reflejan el registro para una fecha específica (fecha de extracción del dato), estadísticas que pueden variar en el tiempo conforme a las rectificaciones que realiza el empleador sobre sus Notificaciones de Pago no pagadas al momento de la extracción del dato Esperando que los mismos le sean de utilidad, nos reiteramos a la orden. Sin otro particula"/>
    <x v="2"/>
    <n v="15"/>
    <x v="2"/>
    <m/>
    <d v="2021-04-20T00:00:00"/>
    <s v="Cerrada-enviada por correo"/>
    <m/>
    <m/>
    <x v="2"/>
    <d v="2021-05-11T00:00:00"/>
    <d v="2021-05-11T00:00:00"/>
    <n v="15"/>
    <x v="1"/>
  </r>
  <r>
    <n v="48"/>
    <n v="49493"/>
    <s v="Ivelisse Gil "/>
    <n v="8492545230"/>
    <s v="ivelilareina@gmail.com"/>
    <s v="- Suministrar en caso de que exista data de la cantidad de empresas no registradas en TSS. 2- ¿Si la TSS está realizando el levantamiento de las actas de infracción correspondientes contra aquellos empleadores que se compruebe estén en falta por no inscribir y registrar a sus trabajadores y no pagar las cotizaciones obligatorias vencidas?? 3- Datos estadísticos de las empresas registradas en Santo Domingo."/>
    <s v="Esperamos se encuentre bien. Según conversamos, remitimos respuesta a su solicitud de Información Pública con referencia SAIP-SIP-000-49493, realizada en fecha el 24 de abril 2021, en virtud de la Ley General de Libre Acceso a la Información Publica 200-04.. Tenemos a bien anexarle documentos con dicha respuesta según solicitud, La misma le estará llegando vía el portal SAIP. Nos reiteramos a su orden. La misma le estará llegando vía el portal saip. Favor confirmar recepción"/>
    <x v="2"/>
    <n v="15"/>
    <x v="2"/>
    <m/>
    <d v="2021-04-20T00:00:00"/>
    <s v="Cerrada-enviada por correo"/>
    <m/>
    <m/>
    <x v="2"/>
    <d v="2021-05-11T00:00:00"/>
    <d v="2021-05-11T00:00:00"/>
    <n v="15"/>
    <x v="1"/>
  </r>
  <r>
    <n v="49"/>
    <n v="49859"/>
    <s v="Jose Melo "/>
    <n v="8096070073"/>
    <s v="josemelot26.jm@gmail.com"/>
    <s v="Cantidad de empleados que aportan las empresas dedicadas a la producción de Ron."/>
    <s v="Sr. Melo Esperamos se encuentre bien. Según conversamos, mediante adjunto tenemos a bien dar respuesta a su solicitud creada vía el SAIP-SIP-000-49859, en fecha 29 de abril 2021, en torno a la Ley 200-04, de Libre Acceso a la Información Pública"/>
    <x v="2"/>
    <n v="15"/>
    <x v="2"/>
    <m/>
    <d v="2021-04-29T00:00:00"/>
    <s v="Cerrada-enviada por correo"/>
    <m/>
    <m/>
    <x v="2"/>
    <d v="2021-05-20T00:00:00"/>
    <d v="2021-05-21T00:00:00"/>
    <n v="15"/>
    <x v="1"/>
  </r>
  <r>
    <n v="50"/>
    <n v="49934"/>
    <s v="Hans"/>
    <s v="n/a"/>
    <s v="hans.orlamdo@gmail.com"/>
    <s v="Favor proveer una tabla de Habitantes ( Cotizantes ) e Ingreso promedio de los cotizantes , por sectores de Santo Domingo / Distrito Nacional Ejemplo - Sector Habitantes x Sector Ingreso Promedio Piantini 200,000 RD$ 60,000 Bella Vista 187,000 RD$ 65,300 Zona Colonial 315,000 RD$ 45,000"/>
    <s v=",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df"/>
    <x v="2"/>
    <n v="15"/>
    <x v="2"/>
    <m/>
    <d v="2021-05-04T00:00:00"/>
    <s v="Cerrada-enviada por correo"/>
    <m/>
    <m/>
    <x v="2"/>
    <d v="2021-05-25T00:00:00"/>
    <d v="2021-05-17T00:00:00"/>
    <n v="10"/>
    <x v="1"/>
  </r>
  <r>
    <n v="51"/>
    <n v="50048"/>
    <s v="Samuel Eliseo Perez Diaz "/>
    <n v="8298466262"/>
    <s v="samuel19201@gmail.com"/>
    <s v="Parametros y leyes para una cotización"/>
    <s v="adjunta respuesta a la solicitud de información Pública SAIP-SIP-000-50048, realizada en fecha 04 de mayo del año 2021,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
    <x v="2"/>
    <n v="15"/>
    <x v="2"/>
    <m/>
    <d v="2021-05-04T00:00:00"/>
    <s v="Cerrada-enviada por correo"/>
    <m/>
    <m/>
    <x v="2"/>
    <d v="2021-05-25T00:00:00"/>
    <d v="2021-05-17T00:00:00"/>
    <n v="10"/>
    <x v="1"/>
  </r>
  <r>
    <n v="52"/>
    <n v="50395"/>
    <s v="Hogla Betiza Enecia Perez "/>
    <s v="n/a"/>
    <s v="hoglabetizae@gmail.com"/>
    <s v="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Meta Salud ARS Monumental ARS Plamedin ARS Plan Salud Banco Central ARS Renacer ARS Reservas ARS Semma ARS Senasa ARS Simag ARS Universal ARS Yunén MAPFRE Salud ARS Sura Salud Internacional WorldWide Seguros 9- Montos adeudados a las ARS indicadas más arriba por servicios de hospitalización cubiertos por estas a centros privados y hospitalarios. /identificación de la ARS receptora y conceptos que incluyen los centros, la cobertura, los beneficiarios. Información completa con fecha, lugar y demás datos. 10- Montos pagados a las ARS señaladas anteriormente por servicios de cuidados intensivos en centros privados y centros hospitalarios con los siguientes detalles: identificación de la ARS receptora y conceptos que incluyen los centros, la cobertura, los beneficiarios, lugar y fecha. 11- Montos pagados a las ARS antes mencionadas por servicios de pruebas Covid-19 aplicadas en los laboratorios y centros privados o públicos cubiertos bajo la modalidad del acuerdo de cobertura de SISALRIL en etapa de pandemia"/>
    <s v="Sr.Douglas Ciprián Soto Esperamos se encuentre bien. Mediante la presente, tenemos a bien remitir al Ministerio de Salud Pública y Asistencia Social (MISPAS), la Solicitud creada vía el SAIP-SIP-000- 50395, por la Sra Hogla Betiza Enecia Pérez , en fecha 12 de mayo 2021, en la cual nos solicita lo siguiente: “1- 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x v="1"/>
    <n v="3"/>
    <x v="1"/>
    <m/>
    <d v="2021-05-12T00:00:00"/>
    <s v="Cerrada-enviada por correo"/>
    <m/>
    <m/>
    <x v="2"/>
    <d v="2021-05-17T00:00:00"/>
    <d v="2021-05-17T00:00:00"/>
    <n v="3"/>
    <x v="1"/>
  </r>
  <r>
    <n v="53"/>
    <n v="50419"/>
    <s v="Darislad Reyes "/>
    <n v="8299263366"/>
    <s v="darisladyreyes@gmail.com"/>
    <s v="Se solicita una base de dato general desde 2000 al 2020 del mercado laboral donde se puedan realizar correlaciones entre variables, que distinguida de: Cantidad de trabajadores activo por provincia , salario , sexo, edad , tipo de empresa, sector economico, tipo de emprea, mes de preserencia que la base de datos sea compatible con sistemas econometricos como SPSS, estata EViews"/>
    <s v=" referida "/>
    <x v="1"/>
    <n v="3"/>
    <x v="1"/>
    <m/>
    <d v="2021-05-12T00:00:00"/>
    <s v="Cerrada-Remitida a otra institución"/>
    <m/>
    <m/>
    <x v="2"/>
    <d v="2021-05-17T00:00:00"/>
    <d v="2021-05-17T00:00:00"/>
    <n v="3"/>
    <x v="1"/>
  </r>
  <r>
    <n v="54"/>
    <n v="50475"/>
    <s v="Hans Perez"/>
    <s v="n/a"/>
    <s v="hans.orlando@gmail.com"/>
    <s v="Solicite una informacion , Me llego un correo de que la informacion fue enviada en el portal del SAIP , pero cuando entro al protal no veo ningun cambio ... porfavor verificar estos son los datos de la solicitud. Institución: Tesorería de la Seguridad Social (TSS) Número de Solicitud: SAIP-SIP-49934 Nuevo estado de solicitud: Recopilando informacion Muchas gracias"/>
    <s v="Buenas tardes estimado: Deseamos se encuentre bien. Segun conversamos vía correo electronico, con relación a su solicitud SAIP-SIP-000-50475, que el cambio de estado (seleccionado erróneamente) al cual haríamos referencia es a preparando documentos, lo que no indica que la información se haya suministrado, sino que estamos preparando la respuesta que le será suministrada."/>
    <x v="2"/>
    <n v="15"/>
    <x v="2"/>
    <m/>
    <d v="2021-05-13T00:00:00"/>
    <s v="Cerrada-Remitida a otra institución"/>
    <m/>
    <m/>
    <x v="2"/>
    <d v="2021-06-03T00:00:00"/>
    <d v="2021-05-18T00:00:00"/>
    <n v="4"/>
    <x v="1"/>
  </r>
  <r>
    <n v="55"/>
    <n v="50396"/>
    <s v="Holgla Betiza Enecia Perez "/>
    <s v="n/a"/>
    <s v="hoglabetizae@gmail.com"/>
    <s v="Listado con identificación y monto pagado a los centros de salud privados, público-privados o de otra naturaleza por concepto de hospitalización por covid. Precisar las fechas y conceptos por los que fueron hechas. 13- Listado con identificación y monto adeudado a los centros de salud privados, público-privados o de otra naturaleza a las que le adeudan por concepto de hospitalización por covid. Precisar las fechas y conceptos por los que fueron hechas 14- Monto pagado a las ARS por mantener afiliados al Seguro Familiar de Salud a los empleados suspendidos y que ingresaron al programa FASE 15- Monto adeudado a las ARS por mantener afiliados al Seguro Familiar de Salud a los empleados suspendidos y que ingresaron al programa FASE 16- Cantidad de pruebas cubiertas, costos de las pruebas, periodicidad, lugares, centros donde fueron aplicadas, beneficiarios (sexo, edad). 17- Cantidad o Lotes de pruebas adquiridas (PCR, antígeno u otros para la detección de Covid) en toda la pandemia por Salud Publica. 18- Contratos de compra de los lotes de pruebas adquiridos por Salud Pública. 19- Costo de las pruebas (PCR, antígeeno u otros para la detección de Covid) adquiridas e identidad del proveedor"/>
    <s v="Sra. Perez: Deseamos se encuentre bien. En respuesta a su solicitud de Información Pública con referencia SAIP-SIP-000-50396, realizada en fecha el 12 mayo 2021, en virtud de la Ley General de Libre Acceso a la Información Publica 200-04, Tenemos a bien anexarle documentos con dicha respuesta según solicitud. A su vez, recordamos que los datos adicionales a los cuales no damos respuesta en esa solicitud por ser de competencia del Ministerio de Salud Pública y Asistencia Social (MISPAS), fueron creados mediante solicitud SAIP-SIP-000-50656. La misma le estará llegando vía el portal SAIP. Esperando que los mismo sean de utilidad, n"/>
    <x v="2"/>
    <n v="15"/>
    <x v="2"/>
    <m/>
    <d v="2021-05-12T00:00:00"/>
    <s v="Cerrada-enviada por correo"/>
    <m/>
    <m/>
    <x v="2"/>
    <d v="2021-06-02T00:00:00"/>
    <d v="2021-05-17T00:00:00"/>
    <n v="4"/>
    <x v="1"/>
  </r>
  <r>
    <n v="56"/>
    <n v="50972"/>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x v="4"/>
    <n v="5"/>
    <x v="3"/>
    <m/>
    <d v="2021-05-25T00:00:00"/>
    <s v="Cerrada-Rechazada"/>
    <m/>
    <m/>
    <x v="2"/>
    <d v="2021-06-01T00:00:00"/>
    <d v="2021-05-27T00:00:00"/>
    <n v="3"/>
    <x v="1"/>
  </r>
  <r>
    <n v="57"/>
    <n v="50976"/>
    <s v="Rafael Zapata Crisostomo "/>
    <n v="8292855037"/>
    <s v="rafaelzapata72@hotmail.com"/>
    <s v="En tal sentido, le solicito que me sea entregada de manera personal, lo siguiente: 1-Certificación del estatus actual del RNC &quot; RESIDENCIAL ISSFFAA HAINAMOSA&quot;, : 430-259667 con las generales de ley de la persona que la representa ante dicha entidad (TSS). 2- Certificación de los pagos realizados a la Tesorería de la Seguridad Social (TSS), &quot; RESIDENCIAL ISSFFAA HAINAMOSA&quot;, certificacion de incorporacion en esa inentidad, Certificación del estatu actual de los pagos a la TSS,"/>
    <s v="Rechazada "/>
    <x v="4"/>
    <n v="5"/>
    <x v="3"/>
    <m/>
    <d v="2021-05-24T00:00:00"/>
    <s v="Cerrada-Rechazada"/>
    <m/>
    <m/>
    <x v="2"/>
    <d v="2021-05-31T00:00:00"/>
    <d v="2021-05-27T00:00:00"/>
    <n v="4"/>
    <x v="1"/>
  </r>
  <r>
    <n v="58"/>
    <n v="51009"/>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x v="4"/>
    <n v="5"/>
    <x v="3"/>
    <m/>
    <d v="2021-05-26T00:00:00"/>
    <s v="Cerrada-Rechazada"/>
    <m/>
    <m/>
    <x v="2"/>
    <d v="2021-06-02T00:00:00"/>
    <d v="2021-05-27T00:00:00"/>
    <n v="2"/>
    <x v="1"/>
  </r>
  <r>
    <n v="59"/>
    <n v="51199"/>
    <s v="Inveriones Avila Nuñez "/>
    <n v="8493429328"/>
    <s v="abreuaylin@mail.com"/>
    <s v="Solicitud de certificacion  donde se haga constar que las empresas representadas antes esta instit por el Grupo Ibertax , SRL no se encuentran la sociedad inversiones Avilas Nuñez "/>
    <s v="referida  "/>
    <x v="1"/>
    <n v="3"/>
    <x v="1"/>
    <m/>
    <d v="2021-05-31T00:00:00"/>
    <s v="Cerrada-Remitida a otra institución"/>
    <m/>
    <m/>
    <x v="2"/>
    <d v="2021-06-01T00:00:00"/>
    <d v="2021-06-01T00:00:00"/>
    <n v="2"/>
    <x v="1"/>
  </r>
  <r>
    <n v="60"/>
    <n v="51201"/>
    <s v="Empresa Kenmar Busines "/>
    <n v="8493499328"/>
    <s v="abreuaylin@mail.com"/>
    <s v="Solicitud de certificacion  donde se haga constar que las empresas representadas antes esta instit por el Grupo Ibertax , SRL no se encuentran la sociedad inversiones Kenmar Business "/>
    <s v="referida"/>
    <x v="1"/>
    <n v="3"/>
    <x v="1"/>
    <m/>
    <d v="2021-05-31T00:00:00"/>
    <s v="Cerrada-Remitida a otra institución"/>
    <m/>
    <m/>
    <x v="2"/>
    <d v="2021-06-03T00:00:00"/>
    <d v="2021-06-01T00:00:00"/>
    <n v="2"/>
    <x v="1"/>
  </r>
  <r>
    <n v="61"/>
    <n v="51203"/>
    <s v="Margil Tymp Services"/>
    <n v="8493429328"/>
    <s v="abreuaylin@mail.com"/>
    <s v="Solicitud de certificacion  donde se haga constar que las empresas representadas antes esta instit por el Grupo Ibertax , SRL no se encuentran la sociedad Margil Tymp Servicess "/>
    <s v="Referida "/>
    <x v="1"/>
    <n v="3"/>
    <x v="1"/>
    <m/>
    <d v="2021-05-31T00:00:00"/>
    <s v="Cerrada-Remitida a otra institución"/>
    <m/>
    <m/>
    <x v="2"/>
    <d v="2021-06-03T00:00:00"/>
    <d v="2021-06-01T00:00:00"/>
    <n v="2"/>
    <x v="1"/>
  </r>
  <r>
    <n v="62"/>
    <n v="50474"/>
    <s v="Aris Balbuena"/>
    <n v="8296427031"/>
    <s v="arisbalbuena@gmail.com"/>
    <s v="En formato Excel, cantidad de personas de nacionalidad extranjera afiliadas por año al Sistema Dominicano de Seguridad Social para el periodo 2010-2020, por nacionalidad y sexo y desagregado según las siguientes variables: Condición de afiliación (titular o dependiente) Regimen de afiliación Cotizantes activos Rango salarial Rama de actividad económica"/>
    <m/>
    <x v="2"/>
    <n v="15"/>
    <x v="2"/>
    <m/>
    <d v="2021-05-13T00:00:00"/>
    <m/>
    <m/>
    <m/>
    <x v="2"/>
    <d v="2021-06-03T00:00:00"/>
    <m/>
    <n v="0"/>
    <x v="1"/>
  </r>
  <r>
    <n v="63"/>
    <n v="50633"/>
    <s v="Vielka Lucila Rosario Vargas"/>
    <n v="8293082276"/>
    <s v="vielkarosario11@gmail.com"/>
    <s v="Población Afiliada al Sistema Dominicano de Seguridad Social (SDSS), por tipo de régimen y por tipo de seguro para los años 2000 - 2020"/>
    <m/>
    <x v="2"/>
    <n v="15"/>
    <x v="2"/>
    <m/>
    <d v="2021-05-24T00:00:00"/>
    <m/>
    <m/>
    <m/>
    <x v="2"/>
    <d v="2021-06-14T00:00:00"/>
    <m/>
    <n v="0"/>
    <x v="1"/>
  </r>
  <r>
    <m/>
    <m/>
    <m/>
    <m/>
    <m/>
    <m/>
    <m/>
    <x v="6"/>
    <m/>
    <x v="4"/>
    <m/>
    <m/>
    <m/>
    <m/>
    <m/>
    <x v="2"/>
    <m/>
    <m/>
    <m/>
    <x v="3"/>
  </r>
  <r>
    <n v="65"/>
    <n v="51076"/>
    <s v="Hogla Betiza Enecia Perez "/>
    <s v="849-624-1723"/>
    <s v="hoglabetizae@gmail.com"/>
    <s v="Favor facilitarme: El desglose o relación de los montos pagados a cada ARS, por mantener afiliados al Seguro Familiar de Salud, los empleados suspendidos y que ingresaron al programa Fase"/>
    <s v="Sra. Hogla Betiza Enecia Perez Esperamos se encuentre bien. En respuesta, a su solicitud de Información Publica con referencia SAIP-SIP-000-51076, realizada en fecha el 27 de mayo 2021, en virtud de la Ley General de Libre Acceso a la Información Publica 200-04, Tenemos a bien anexarle documentos con la respuesta según solicitud. También facilitamos el enlace donde esta la resolución, de la cual le estuvimos conversando. file:///C:/Users/jennifer_gomez/Desktop/Resolucion%20no.%20492-01.pdf"/>
    <x v="2"/>
    <n v="15"/>
    <x v="2"/>
    <m/>
    <d v="2021-05-27T00:00:00"/>
    <s v="Cerrada-enviada por correo"/>
    <m/>
    <m/>
    <x v="2"/>
    <d v="2021-06-17T00:00:00"/>
    <d v="2021-06-09T00:00:00"/>
    <n v="10"/>
    <x v="1"/>
  </r>
  <r>
    <n v="66"/>
    <n v="51196"/>
    <s v="Pablo Garcia  "/>
    <n v="8096580220"/>
    <s v="pgarcia@diariolibre.com"/>
    <s v="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qué se estan pagando salarios inferiores al mínimo."/>
    <s v="Sr. Garcia Esperamos se encuentre bien. En respuesta a su solicitud de Información Pública con referencia SAIP-SIP-000-51196, de fecha 31 mayo 2021, en virtud de la Ley General de Libre Acceso a la Información Publica 200-04, donde nos solicita “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 qué se están pagando salarios inferiores al mínimo.” Tenemos a bien a remitir mediante anexo la respuesta correspondiente. A su vez, compartimos enlace a nuestro más reciente informe estadístico https://www.tss.gob.do/transparencia/panorama-laboral-dom--estarecuado-2021."/>
    <x v="2"/>
    <n v="15"/>
    <x v="2"/>
    <m/>
    <d v="2021-05-31T00:00:00"/>
    <s v="Cerrada-enviada por correo"/>
    <m/>
    <m/>
    <x v="2"/>
    <d v="2021-06-21T00:00:00"/>
    <d v="2021-06-17T00:00:00"/>
    <n v="14"/>
    <x v="1"/>
  </r>
  <r>
    <n v="67"/>
    <n v="51672"/>
    <s v="Darlin Emilio Gon zalez Castillo "/>
    <n v="8092500517"/>
    <s v="emiliocastillo2989gmail.com"/>
    <s v="Como debe ser el procedimiento y porque el proceso de aprobacion de las licencias es tan lento mientras algunas empresas se niegan a pagarle a los trabajadores que estan de licencia hasta no obtener aporbacion por parte de la TSS "/>
    <s v="Referida "/>
    <x v="1"/>
    <n v="3"/>
    <x v="1"/>
    <m/>
    <d v="2021-06-11T00:00:00"/>
    <s v="Cerrada-Remitida a otra institución"/>
    <m/>
    <m/>
    <x v="2"/>
    <d v="2021-06-16T00:00:00"/>
    <d v="2021-06-11T00:00:00"/>
    <n v="1"/>
    <x v="1"/>
  </r>
  <r>
    <n v="68"/>
    <n v="51751"/>
    <s v="Juan Mojica "/>
    <n v="8298353668"/>
    <s v="juanmojica1556gmail.com"/>
    <s v="En que fecha la empresa Acciona agua abikarram morilla RNC 102324761 empezó a pagar seguridad social a sus empleados?"/>
    <s v="Rechazada "/>
    <x v="4"/>
    <n v="5"/>
    <x v="3"/>
    <m/>
    <d v="2021-06-14T00:00:00"/>
    <s v="Cerrada-Rechazada"/>
    <m/>
    <m/>
    <x v="2"/>
    <d v="2021-06-21T00:00:00"/>
    <d v="2021-06-16T00:00:00"/>
    <n v="3"/>
    <x v="1"/>
  </r>
  <r>
    <n v="69"/>
    <n v="52072"/>
    <s v="Rafael  Ramirez "/>
    <n v="8299645912"/>
    <s v="rafaeleliseoramirez@hotmail.com"/>
    <s v="Copia de los libramientos por concepto de pago del consumo de energia electrica, a las distribuidoras EDENORTE, EDESUR, EDEESTE, y Cia de luz y fuerza de las terrenas, durante el periodo de agosto 2020 al 31 de mayo 2021  "/>
    <s v="Referida "/>
    <x v="1"/>
    <n v="3"/>
    <x v="1"/>
    <m/>
    <d v="2021-06-22T00:00:00"/>
    <s v="Cerrada-Remitida a otra institución"/>
    <m/>
    <m/>
    <x v="2"/>
    <d v="2021-06-25T00:00:00"/>
    <d v="2021-06-24T00:00:00"/>
    <n v="3"/>
    <x v="1"/>
  </r>
  <r>
    <n v="70"/>
    <n v="52117"/>
    <s v="Nilson Abreu Lebron "/>
    <n v="8097090133"/>
    <s v="abreulebron.nilson1@gmail.com"/>
    <s v="Certtificacion donde se establece que el Sr Jovanny Herrera , esta inscripto en la TSS bajo la responsabilidad empresario de HA  HORMIGONSA , y en que fecha se hizo dicha inscripcion  "/>
    <s v="Referida "/>
    <x v="1"/>
    <n v="3"/>
    <x v="1"/>
    <m/>
    <d v="2021-06-21T00:00:00"/>
    <s v="Cerrada-Remitida a otra institución"/>
    <m/>
    <m/>
    <x v="2"/>
    <d v="2021-06-24T00:00:00"/>
    <d v="2021-06-23T00:00:00"/>
    <n v="3"/>
    <x v="1"/>
  </r>
  <r>
    <n v="71"/>
    <n v="50633"/>
    <s v="Vielka Lucila Rosario Vargas"/>
    <n v="8293082276"/>
    <s v="vielkarosario11@gmail.com"/>
    <s v="Población Afiliada al Sistema Dominicano de Seguridad Social (SDSS), por tipo de régimen y por tipo de seguro para los años 2000 - 2020"/>
    <s v="Sra. Vielka Lucila Rosario Vargas Esperamos se encuentre bien. En respuesta a la solicitud de referencia SAIP-SIP-000-50633, realizada por usted en fecha 24 de mayo 2021, de la cual en fecha 14 de junio del año en curso emitimos una comunicación de OAI-TSS-2021 de solicitud de prorroga excepcional, en virtud de a la Ley General de Libre Acceso a la Información Pública 200-04, tenemos a bien, según conversamos proceder darle respuesta a la misma según documentos anexos. Importante conocer lo siguiente: 1. La información histórica de afiliados del sub-sistema previsional debe ser solicitada a la SIPEN 2. La información histórica de afiliados del seguro de riesgos laborales debe ser solicitada al IDOPRIL (antiguo IDSS) 3. Dada lo voluminoso de la información del régimen subsidiado y atendiendo a que dicha data no varía de forma considerable en el tiempo, a la vez que no corresponde a cotizaciones de empleadores y trabajadores (a diferencia del Régimen Contributivo), esta Dirección en sus políticas de retención de datos solo guarda detalle de la cartera de ese Régimen por un período de 10 años, ya que los períodos anteriores fueron debidamente conciliados y verificados por las entidades supervisoras correspondientes. En ese sentido, se incluye la información de afiliados al Régimen Subsidiado desde Enero 2011 a la fecha, si la persona interesada desea información anterior a esa fecha debe gestionarla directamente con SENASA ya que fueron ellos que prestaron el servicio a dichos afiliados. 4. La información de los afiliados al sub-sistema de salud del Régimen Contributivo se encuentra desde el inicio de dicho seguro en el año 2007 https://drive.google.com/drive/folders/1ypyCnd53DDfZ3vgXlXWlw3pqB5Z66zbx?usp=sharing"/>
    <x v="2"/>
    <n v="15"/>
    <x v="2"/>
    <m/>
    <d v="2021-05-24T00:00:00"/>
    <s v="Cerrada-enviada por correo"/>
    <m/>
    <m/>
    <x v="2"/>
    <d v="2021-06-14T00:00:00"/>
    <d v="2021-06-29T00:00:00"/>
    <n v="27"/>
    <x v="4"/>
  </r>
  <r>
    <n v="72"/>
    <n v="52555"/>
    <s v="Hamlet Gutierrez Mota "/>
    <n v="8299909252"/>
    <s v="hamletgutierrez@gmail.com"/>
    <s v="Solicitud salario promedio pagado en 2018 al 2019 a los empleados registrados de condominios residenciales incorporados y localizados en el distrito nacional "/>
    <s v="Buenas tardes Sr. Gutiérrez: Esperamos se encuentre bien. Según conversamos, adjunta_x000a_respuesta a la solicitud de referencia SAIP-SIP-000-52555, realizada por usted en fecha 29_x000a_junio 2021, en virtud de la Ley General de Libre Acceso a la Información Publica 200-04, donde_x000a_nos solicita mediante la presente, remitimos los datos Importante conocer lo siguiente: La_x000a_informacion adjunta es en base a los salarios reportados. Esta comunicación le estará llegando_x000a_vía el SAIP. Esperando que los mismos le sean de utilidad, nos reiteramos a la orden siempre"/>
    <x v="2"/>
    <n v="15"/>
    <x v="2"/>
    <m/>
    <d v="2021-06-29T00:00:00"/>
    <s v="Cerrada-enviada por correo"/>
    <m/>
    <m/>
    <x v="2"/>
    <d v="2021-07-20T00:00:00"/>
    <d v="2021-07-02T00:00:00"/>
    <n v="4"/>
    <x v="1"/>
  </r>
  <r>
    <n v="73"/>
    <m/>
    <m/>
    <m/>
    <m/>
    <m/>
    <m/>
    <x v="6"/>
    <s v=""/>
    <x v="4"/>
    <m/>
    <m/>
    <m/>
    <m/>
    <m/>
    <x v="2"/>
    <s v=""/>
    <m/>
    <n v="0"/>
    <x v="1"/>
  </r>
  <r>
    <n v="74"/>
    <m/>
    <m/>
    <m/>
    <m/>
    <m/>
    <m/>
    <x v="6"/>
    <s v=""/>
    <x v="4"/>
    <m/>
    <m/>
    <m/>
    <m/>
    <m/>
    <x v="2"/>
    <s v=""/>
    <m/>
    <n v="0"/>
    <x v="1"/>
  </r>
  <r>
    <n v="75"/>
    <m/>
    <m/>
    <m/>
    <m/>
    <m/>
    <m/>
    <x v="6"/>
    <s v=""/>
    <x v="4"/>
    <m/>
    <m/>
    <m/>
    <m/>
    <m/>
    <x v="2"/>
    <s v=""/>
    <m/>
    <n v="0"/>
    <x v="1"/>
  </r>
  <r>
    <n v="76"/>
    <m/>
    <m/>
    <m/>
    <m/>
    <m/>
    <m/>
    <x v="6"/>
    <s v=""/>
    <x v="4"/>
    <m/>
    <m/>
    <m/>
    <m/>
    <m/>
    <x v="2"/>
    <s v=""/>
    <m/>
    <n v="0"/>
    <x v="1"/>
  </r>
  <r>
    <n v="77"/>
    <m/>
    <m/>
    <m/>
    <m/>
    <m/>
    <m/>
    <x v="6"/>
    <s v=""/>
    <x v="4"/>
    <m/>
    <m/>
    <m/>
    <m/>
    <m/>
    <x v="2"/>
    <s v=""/>
    <m/>
    <n v="0"/>
    <x v="1"/>
  </r>
  <r>
    <n v="78"/>
    <m/>
    <m/>
    <m/>
    <m/>
    <m/>
    <m/>
    <x v="6"/>
    <s v=""/>
    <x v="4"/>
    <m/>
    <m/>
    <m/>
    <m/>
    <m/>
    <x v="2"/>
    <s v=""/>
    <m/>
    <n v="0"/>
    <x v="1"/>
  </r>
  <r>
    <n v="79"/>
    <m/>
    <m/>
    <m/>
    <m/>
    <m/>
    <m/>
    <x v="6"/>
    <s v=""/>
    <x v="4"/>
    <m/>
    <m/>
    <m/>
    <m/>
    <m/>
    <x v="2"/>
    <s v=""/>
    <m/>
    <n v="0"/>
    <x v="1"/>
  </r>
  <r>
    <n v="80"/>
    <m/>
    <m/>
    <m/>
    <m/>
    <m/>
    <m/>
    <x v="6"/>
    <s v=""/>
    <x v="4"/>
    <m/>
    <m/>
    <m/>
    <m/>
    <m/>
    <x v="2"/>
    <s v=""/>
    <m/>
    <n v="0"/>
    <x v="1"/>
  </r>
  <r>
    <n v="81"/>
    <m/>
    <m/>
    <m/>
    <m/>
    <m/>
    <m/>
    <x v="6"/>
    <s v=""/>
    <x v="4"/>
    <m/>
    <m/>
    <m/>
    <m/>
    <m/>
    <x v="2"/>
    <s v=""/>
    <m/>
    <n v="0"/>
    <x v="1"/>
  </r>
  <r>
    <n v="82"/>
    <m/>
    <m/>
    <m/>
    <m/>
    <m/>
    <m/>
    <x v="6"/>
    <s v=""/>
    <x v="4"/>
    <m/>
    <m/>
    <m/>
    <m/>
    <m/>
    <x v="2"/>
    <s v=""/>
    <m/>
    <n v="0"/>
    <x v="1"/>
  </r>
  <r>
    <n v="83"/>
    <m/>
    <m/>
    <m/>
    <m/>
    <m/>
    <m/>
    <x v="6"/>
    <s v=""/>
    <x v="4"/>
    <m/>
    <m/>
    <m/>
    <m/>
    <m/>
    <x v="2"/>
    <s v=""/>
    <m/>
    <n v="0"/>
    <x v="1"/>
  </r>
  <r>
    <n v="84"/>
    <m/>
    <m/>
    <m/>
    <m/>
    <m/>
    <m/>
    <x v="6"/>
    <s v=""/>
    <x v="4"/>
    <m/>
    <m/>
    <m/>
    <m/>
    <m/>
    <x v="2"/>
    <s v=""/>
    <m/>
    <n v="0"/>
    <x v="1"/>
  </r>
  <r>
    <n v="85"/>
    <m/>
    <m/>
    <m/>
    <m/>
    <m/>
    <m/>
    <x v="6"/>
    <s v=""/>
    <x v="4"/>
    <m/>
    <m/>
    <m/>
    <m/>
    <m/>
    <x v="2"/>
    <s v=""/>
    <m/>
    <n v="0"/>
    <x v="1"/>
  </r>
  <r>
    <n v="86"/>
    <m/>
    <m/>
    <m/>
    <m/>
    <m/>
    <m/>
    <x v="6"/>
    <s v=""/>
    <x v="4"/>
    <m/>
    <m/>
    <m/>
    <m/>
    <m/>
    <x v="2"/>
    <s v=""/>
    <m/>
    <n v="0"/>
    <x v="1"/>
  </r>
  <r>
    <n v="87"/>
    <m/>
    <m/>
    <m/>
    <m/>
    <m/>
    <m/>
    <x v="6"/>
    <s v=""/>
    <x v="4"/>
    <m/>
    <m/>
    <m/>
    <m/>
    <m/>
    <x v="2"/>
    <s v=""/>
    <m/>
    <n v="0"/>
    <x v="1"/>
  </r>
  <r>
    <n v="88"/>
    <m/>
    <m/>
    <m/>
    <m/>
    <m/>
    <m/>
    <x v="6"/>
    <s v=""/>
    <x v="4"/>
    <m/>
    <m/>
    <m/>
    <m/>
    <m/>
    <x v="2"/>
    <s v=""/>
    <m/>
    <n v="0"/>
    <x v="1"/>
  </r>
  <r>
    <n v="89"/>
    <m/>
    <m/>
    <m/>
    <m/>
    <m/>
    <m/>
    <x v="6"/>
    <s v=""/>
    <x v="4"/>
    <m/>
    <m/>
    <m/>
    <m/>
    <m/>
    <x v="2"/>
    <s v=""/>
    <m/>
    <n v="0"/>
    <x v="1"/>
  </r>
  <r>
    <n v="90"/>
    <m/>
    <m/>
    <m/>
    <m/>
    <m/>
    <m/>
    <x v="6"/>
    <s v=""/>
    <x v="4"/>
    <m/>
    <m/>
    <m/>
    <m/>
    <m/>
    <x v="2"/>
    <s v=""/>
    <m/>
    <n v="0"/>
    <x v="1"/>
  </r>
  <r>
    <n v="91"/>
    <m/>
    <m/>
    <m/>
    <m/>
    <m/>
    <m/>
    <x v="6"/>
    <s v=""/>
    <x v="4"/>
    <m/>
    <m/>
    <m/>
    <m/>
    <m/>
    <x v="2"/>
    <s v=""/>
    <m/>
    <n v="0"/>
    <x v="1"/>
  </r>
  <r>
    <n v="92"/>
    <m/>
    <m/>
    <m/>
    <m/>
    <m/>
    <m/>
    <x v="6"/>
    <s v=""/>
    <x v="4"/>
    <m/>
    <m/>
    <m/>
    <m/>
    <m/>
    <x v="2"/>
    <s v=""/>
    <m/>
    <n v="0"/>
    <x v="1"/>
  </r>
  <r>
    <n v="93"/>
    <m/>
    <m/>
    <m/>
    <m/>
    <m/>
    <m/>
    <x v="6"/>
    <s v=""/>
    <x v="4"/>
    <m/>
    <m/>
    <m/>
    <m/>
    <m/>
    <x v="2"/>
    <s v=""/>
    <m/>
    <n v="0"/>
    <x v="1"/>
  </r>
  <r>
    <n v="94"/>
    <m/>
    <m/>
    <m/>
    <m/>
    <m/>
    <m/>
    <x v="6"/>
    <s v=""/>
    <x v="4"/>
    <m/>
    <m/>
    <m/>
    <m/>
    <m/>
    <x v="2"/>
    <s v=""/>
    <m/>
    <n v="0"/>
    <x v="1"/>
  </r>
  <r>
    <n v="95"/>
    <m/>
    <m/>
    <m/>
    <m/>
    <m/>
    <m/>
    <x v="6"/>
    <s v=""/>
    <x v="4"/>
    <m/>
    <m/>
    <m/>
    <m/>
    <m/>
    <x v="2"/>
    <s v=""/>
    <m/>
    <n v="0"/>
    <x v="1"/>
  </r>
  <r>
    <n v="96"/>
    <m/>
    <m/>
    <m/>
    <m/>
    <m/>
    <m/>
    <x v="6"/>
    <s v=""/>
    <x v="4"/>
    <m/>
    <m/>
    <m/>
    <m/>
    <m/>
    <x v="2"/>
    <s v=""/>
    <m/>
    <n v="0"/>
    <x v="1"/>
  </r>
  <r>
    <n v="97"/>
    <m/>
    <m/>
    <m/>
    <m/>
    <m/>
    <m/>
    <x v="6"/>
    <s v=""/>
    <x v="4"/>
    <m/>
    <m/>
    <m/>
    <m/>
    <m/>
    <x v="2"/>
    <s v=""/>
    <m/>
    <n v="0"/>
    <x v="1"/>
  </r>
  <r>
    <n v="98"/>
    <m/>
    <m/>
    <m/>
    <m/>
    <m/>
    <m/>
    <x v="6"/>
    <s v=""/>
    <x v="4"/>
    <m/>
    <m/>
    <m/>
    <m/>
    <m/>
    <x v="2"/>
    <s v=""/>
    <m/>
    <n v="0"/>
    <x v="1"/>
  </r>
  <r>
    <n v="99"/>
    <m/>
    <m/>
    <m/>
    <m/>
    <m/>
    <m/>
    <x v="6"/>
    <s v=""/>
    <x v="4"/>
    <m/>
    <m/>
    <m/>
    <m/>
    <m/>
    <x v="2"/>
    <s v=""/>
    <m/>
    <n v="0"/>
    <x v="1"/>
  </r>
  <r>
    <n v="100"/>
    <m/>
    <m/>
    <m/>
    <m/>
    <m/>
    <m/>
    <x v="6"/>
    <s v=""/>
    <x v="4"/>
    <m/>
    <m/>
    <m/>
    <m/>
    <m/>
    <x v="2"/>
    <s v=""/>
    <m/>
    <n v="0"/>
    <x v="1"/>
  </r>
  <r>
    <n v="101"/>
    <m/>
    <m/>
    <m/>
    <m/>
    <m/>
    <m/>
    <x v="6"/>
    <s v=""/>
    <x v="4"/>
    <m/>
    <m/>
    <m/>
    <m/>
    <m/>
    <x v="2"/>
    <s v=""/>
    <m/>
    <n v="0"/>
    <x v="1"/>
  </r>
  <r>
    <n v="102"/>
    <m/>
    <m/>
    <m/>
    <m/>
    <m/>
    <m/>
    <x v="6"/>
    <s v=""/>
    <x v="4"/>
    <m/>
    <m/>
    <m/>
    <m/>
    <m/>
    <x v="2"/>
    <s v=""/>
    <m/>
    <n v="0"/>
    <x v="1"/>
  </r>
  <r>
    <n v="103"/>
    <m/>
    <m/>
    <m/>
    <m/>
    <m/>
    <m/>
    <x v="6"/>
    <s v=""/>
    <x v="4"/>
    <m/>
    <m/>
    <m/>
    <m/>
    <m/>
    <x v="2"/>
    <s v=""/>
    <m/>
    <n v="0"/>
    <x v="1"/>
  </r>
  <r>
    <n v="104"/>
    <m/>
    <m/>
    <m/>
    <m/>
    <m/>
    <m/>
    <x v="6"/>
    <s v=""/>
    <x v="4"/>
    <m/>
    <m/>
    <m/>
    <m/>
    <m/>
    <x v="2"/>
    <s v=""/>
    <m/>
    <n v="0"/>
    <x v="1"/>
  </r>
  <r>
    <n v="105"/>
    <m/>
    <m/>
    <m/>
    <m/>
    <m/>
    <m/>
    <x v="6"/>
    <s v=""/>
    <x v="4"/>
    <m/>
    <m/>
    <m/>
    <m/>
    <m/>
    <x v="2"/>
    <s v=""/>
    <m/>
    <n v="0"/>
    <x v="1"/>
  </r>
  <r>
    <n v="106"/>
    <m/>
    <m/>
    <m/>
    <m/>
    <m/>
    <m/>
    <x v="6"/>
    <s v=""/>
    <x v="4"/>
    <m/>
    <m/>
    <m/>
    <m/>
    <m/>
    <x v="2"/>
    <s v=""/>
    <m/>
    <n v="0"/>
    <x v="1"/>
  </r>
  <r>
    <n v="107"/>
    <m/>
    <m/>
    <m/>
    <m/>
    <m/>
    <m/>
    <x v="6"/>
    <s v=""/>
    <x v="4"/>
    <m/>
    <m/>
    <m/>
    <m/>
    <m/>
    <x v="2"/>
    <s v=""/>
    <m/>
    <n v="0"/>
    <x v="1"/>
  </r>
  <r>
    <n v="108"/>
    <m/>
    <m/>
    <m/>
    <m/>
    <m/>
    <m/>
    <x v="6"/>
    <s v=""/>
    <x v="4"/>
    <m/>
    <m/>
    <m/>
    <m/>
    <m/>
    <x v="2"/>
    <s v=""/>
    <m/>
    <n v="0"/>
    <x v="1"/>
  </r>
  <r>
    <n v="109"/>
    <m/>
    <m/>
    <m/>
    <m/>
    <m/>
    <m/>
    <x v="6"/>
    <s v=""/>
    <x v="4"/>
    <m/>
    <m/>
    <m/>
    <m/>
    <m/>
    <x v="2"/>
    <s v=""/>
    <m/>
    <n v="0"/>
    <x v="1"/>
  </r>
  <r>
    <n v="110"/>
    <m/>
    <m/>
    <m/>
    <m/>
    <m/>
    <m/>
    <x v="6"/>
    <s v=""/>
    <x v="4"/>
    <m/>
    <m/>
    <m/>
    <m/>
    <m/>
    <x v="2"/>
    <s v=""/>
    <m/>
    <n v="0"/>
    <x v="1"/>
  </r>
  <r>
    <n v="111"/>
    <m/>
    <m/>
    <m/>
    <m/>
    <m/>
    <m/>
    <x v="6"/>
    <s v=""/>
    <x v="4"/>
    <m/>
    <m/>
    <m/>
    <m/>
    <m/>
    <x v="2"/>
    <s v=""/>
    <m/>
    <n v="0"/>
    <x v="1"/>
  </r>
  <r>
    <n v="112"/>
    <m/>
    <m/>
    <m/>
    <m/>
    <m/>
    <m/>
    <x v="6"/>
    <s v=""/>
    <x v="4"/>
    <m/>
    <m/>
    <m/>
    <m/>
    <m/>
    <x v="2"/>
    <s v=""/>
    <m/>
    <n v="0"/>
    <x v="1"/>
  </r>
  <r>
    <n v="113"/>
    <m/>
    <m/>
    <m/>
    <m/>
    <m/>
    <m/>
    <x v="6"/>
    <s v=""/>
    <x v="4"/>
    <m/>
    <m/>
    <m/>
    <m/>
    <m/>
    <x v="2"/>
    <s v=""/>
    <m/>
    <n v="0"/>
    <x v="1"/>
  </r>
  <r>
    <n v="114"/>
    <m/>
    <m/>
    <m/>
    <m/>
    <m/>
    <m/>
    <x v="6"/>
    <s v=""/>
    <x v="4"/>
    <m/>
    <m/>
    <m/>
    <m/>
    <m/>
    <x v="2"/>
    <s v=""/>
    <m/>
    <n v="0"/>
    <x v="1"/>
  </r>
  <r>
    <n v="115"/>
    <m/>
    <m/>
    <m/>
    <m/>
    <m/>
    <m/>
    <x v="6"/>
    <s v=""/>
    <x v="4"/>
    <m/>
    <m/>
    <m/>
    <m/>
    <m/>
    <x v="2"/>
    <s v=""/>
    <m/>
    <n v="0"/>
    <x v="1"/>
  </r>
  <r>
    <n v="116"/>
    <m/>
    <m/>
    <m/>
    <m/>
    <m/>
    <m/>
    <x v="6"/>
    <s v=""/>
    <x v="4"/>
    <m/>
    <m/>
    <m/>
    <m/>
    <m/>
    <x v="2"/>
    <s v=""/>
    <m/>
    <n v="0"/>
    <x v="1"/>
  </r>
  <r>
    <n v="117"/>
    <m/>
    <m/>
    <m/>
    <m/>
    <m/>
    <m/>
    <x v="6"/>
    <s v=""/>
    <x v="4"/>
    <m/>
    <m/>
    <m/>
    <m/>
    <m/>
    <x v="2"/>
    <s v=""/>
    <m/>
    <n v="0"/>
    <x v="1"/>
  </r>
  <r>
    <n v="118"/>
    <m/>
    <m/>
    <m/>
    <m/>
    <m/>
    <m/>
    <x v="6"/>
    <s v=""/>
    <x v="4"/>
    <m/>
    <m/>
    <m/>
    <m/>
    <m/>
    <x v="2"/>
    <s v=""/>
    <m/>
    <n v="0"/>
    <x v="1"/>
  </r>
  <r>
    <n v="119"/>
    <m/>
    <m/>
    <m/>
    <m/>
    <m/>
    <m/>
    <x v="6"/>
    <s v=""/>
    <x v="4"/>
    <m/>
    <m/>
    <m/>
    <m/>
    <m/>
    <x v="2"/>
    <s v=""/>
    <m/>
    <n v="0"/>
    <x v="1"/>
  </r>
  <r>
    <n v="120"/>
    <m/>
    <m/>
    <m/>
    <m/>
    <m/>
    <m/>
    <x v="6"/>
    <s v=""/>
    <x v="4"/>
    <m/>
    <m/>
    <m/>
    <m/>
    <m/>
    <x v="2"/>
    <s v=""/>
    <m/>
    <n v="0"/>
    <x v="1"/>
  </r>
  <r>
    <n v="121"/>
    <m/>
    <m/>
    <m/>
    <m/>
    <m/>
    <m/>
    <x v="6"/>
    <s v=""/>
    <x v="4"/>
    <m/>
    <m/>
    <m/>
    <m/>
    <m/>
    <x v="2"/>
    <s v=""/>
    <m/>
    <n v="0"/>
    <x v="1"/>
  </r>
  <r>
    <n v="122"/>
    <m/>
    <m/>
    <m/>
    <m/>
    <m/>
    <m/>
    <x v="6"/>
    <s v=""/>
    <x v="4"/>
    <m/>
    <m/>
    <m/>
    <m/>
    <m/>
    <x v="2"/>
    <s v=""/>
    <m/>
    <n v="0"/>
    <x v="1"/>
  </r>
  <r>
    <n v="123"/>
    <m/>
    <m/>
    <m/>
    <m/>
    <m/>
    <m/>
    <x v="6"/>
    <s v=""/>
    <x v="4"/>
    <m/>
    <m/>
    <m/>
    <m/>
    <m/>
    <x v="2"/>
    <s v=""/>
    <m/>
    <n v="0"/>
    <x v="1"/>
  </r>
  <r>
    <n v="124"/>
    <m/>
    <m/>
    <m/>
    <m/>
    <m/>
    <m/>
    <x v="6"/>
    <s v=""/>
    <x v="4"/>
    <m/>
    <m/>
    <m/>
    <m/>
    <m/>
    <x v="2"/>
    <s v=""/>
    <m/>
    <n v="0"/>
    <x v="1"/>
  </r>
  <r>
    <n v="125"/>
    <m/>
    <m/>
    <m/>
    <m/>
    <m/>
    <m/>
    <x v="6"/>
    <s v=""/>
    <x v="4"/>
    <m/>
    <m/>
    <m/>
    <m/>
    <m/>
    <x v="2"/>
    <s v=""/>
    <m/>
    <n v="0"/>
    <x v="1"/>
  </r>
  <r>
    <n v="126"/>
    <m/>
    <m/>
    <m/>
    <m/>
    <m/>
    <m/>
    <x v="6"/>
    <s v=""/>
    <x v="4"/>
    <m/>
    <m/>
    <m/>
    <m/>
    <m/>
    <x v="2"/>
    <s v=""/>
    <m/>
    <n v="0"/>
    <x v="1"/>
  </r>
  <r>
    <n v="127"/>
    <m/>
    <m/>
    <m/>
    <m/>
    <m/>
    <m/>
    <x v="6"/>
    <s v=""/>
    <x v="4"/>
    <m/>
    <m/>
    <m/>
    <m/>
    <m/>
    <x v="2"/>
    <s v=""/>
    <m/>
    <n v="0"/>
    <x v="1"/>
  </r>
  <r>
    <n v="128"/>
    <m/>
    <m/>
    <m/>
    <m/>
    <m/>
    <m/>
    <x v="6"/>
    <s v=""/>
    <x v="4"/>
    <m/>
    <m/>
    <m/>
    <m/>
    <m/>
    <x v="2"/>
    <s v=""/>
    <m/>
    <n v="0"/>
    <x v="1"/>
  </r>
  <r>
    <n v="129"/>
    <m/>
    <m/>
    <m/>
    <m/>
    <m/>
    <m/>
    <x v="6"/>
    <s v=""/>
    <x v="4"/>
    <m/>
    <m/>
    <m/>
    <m/>
    <m/>
    <x v="2"/>
    <s v=""/>
    <m/>
    <n v="0"/>
    <x v="1"/>
  </r>
  <r>
    <n v="130"/>
    <m/>
    <m/>
    <m/>
    <m/>
    <m/>
    <m/>
    <x v="6"/>
    <s v=""/>
    <x v="4"/>
    <m/>
    <m/>
    <m/>
    <m/>
    <m/>
    <x v="2"/>
    <s v=""/>
    <m/>
    <n v="0"/>
    <x v="1"/>
  </r>
  <r>
    <n v="131"/>
    <m/>
    <m/>
    <m/>
    <m/>
    <m/>
    <m/>
    <x v="6"/>
    <s v=""/>
    <x v="4"/>
    <m/>
    <m/>
    <m/>
    <m/>
    <m/>
    <x v="2"/>
    <s v=""/>
    <m/>
    <n v="0"/>
    <x v="1"/>
  </r>
  <r>
    <n v="132"/>
    <m/>
    <m/>
    <m/>
    <m/>
    <m/>
    <m/>
    <x v="6"/>
    <s v=""/>
    <x v="4"/>
    <m/>
    <m/>
    <m/>
    <m/>
    <m/>
    <x v="2"/>
    <s v=""/>
    <m/>
    <n v="0"/>
    <x v="1"/>
  </r>
  <r>
    <n v="133"/>
    <m/>
    <m/>
    <m/>
    <m/>
    <m/>
    <m/>
    <x v="6"/>
    <s v=""/>
    <x v="4"/>
    <m/>
    <m/>
    <m/>
    <m/>
    <m/>
    <x v="2"/>
    <s v=""/>
    <m/>
    <n v="0"/>
    <x v="1"/>
  </r>
  <r>
    <n v="134"/>
    <m/>
    <m/>
    <m/>
    <m/>
    <m/>
    <m/>
    <x v="6"/>
    <s v=""/>
    <x v="4"/>
    <m/>
    <m/>
    <m/>
    <m/>
    <m/>
    <x v="2"/>
    <s v=""/>
    <m/>
    <n v="0"/>
    <x v="1"/>
  </r>
  <r>
    <n v="135"/>
    <m/>
    <m/>
    <m/>
    <m/>
    <m/>
    <m/>
    <x v="6"/>
    <s v=""/>
    <x v="4"/>
    <m/>
    <m/>
    <m/>
    <m/>
    <m/>
    <x v="2"/>
    <s v=""/>
    <m/>
    <n v="0"/>
    <x v="1"/>
  </r>
  <r>
    <n v="136"/>
    <m/>
    <m/>
    <m/>
    <m/>
    <m/>
    <m/>
    <x v="6"/>
    <s v=""/>
    <x v="4"/>
    <m/>
    <m/>
    <m/>
    <m/>
    <m/>
    <x v="2"/>
    <s v=""/>
    <m/>
    <n v="0"/>
    <x v="1"/>
  </r>
  <r>
    <n v="137"/>
    <m/>
    <m/>
    <m/>
    <m/>
    <m/>
    <m/>
    <x v="6"/>
    <s v=""/>
    <x v="4"/>
    <m/>
    <m/>
    <m/>
    <m/>
    <m/>
    <x v="2"/>
    <s v=""/>
    <m/>
    <n v="0"/>
    <x v="1"/>
  </r>
  <r>
    <n v="138"/>
    <m/>
    <m/>
    <m/>
    <m/>
    <m/>
    <m/>
    <x v="6"/>
    <s v=""/>
    <x v="4"/>
    <m/>
    <m/>
    <m/>
    <m/>
    <m/>
    <x v="2"/>
    <s v=""/>
    <m/>
    <n v="0"/>
    <x v="1"/>
  </r>
  <r>
    <n v="139"/>
    <m/>
    <m/>
    <m/>
    <m/>
    <m/>
    <m/>
    <x v="6"/>
    <s v=""/>
    <x v="4"/>
    <m/>
    <m/>
    <m/>
    <m/>
    <m/>
    <x v="2"/>
    <s v=""/>
    <m/>
    <n v="0"/>
    <x v="1"/>
  </r>
  <r>
    <n v="140"/>
    <m/>
    <m/>
    <m/>
    <m/>
    <m/>
    <m/>
    <x v="6"/>
    <s v=""/>
    <x v="4"/>
    <m/>
    <m/>
    <m/>
    <m/>
    <m/>
    <x v="2"/>
    <s v=""/>
    <m/>
    <n v="0"/>
    <x v="1"/>
  </r>
  <r>
    <n v="141"/>
    <m/>
    <m/>
    <m/>
    <m/>
    <m/>
    <m/>
    <x v="6"/>
    <s v=""/>
    <x v="4"/>
    <m/>
    <m/>
    <m/>
    <m/>
    <m/>
    <x v="2"/>
    <s v=""/>
    <m/>
    <n v="0"/>
    <x v="1"/>
  </r>
  <r>
    <n v="142"/>
    <m/>
    <m/>
    <m/>
    <m/>
    <m/>
    <m/>
    <x v="6"/>
    <s v=""/>
    <x v="4"/>
    <m/>
    <m/>
    <m/>
    <m/>
    <m/>
    <x v="2"/>
    <s v=""/>
    <m/>
    <n v="0"/>
    <x v="1"/>
  </r>
  <r>
    <n v="143"/>
    <m/>
    <m/>
    <m/>
    <m/>
    <m/>
    <m/>
    <x v="6"/>
    <s v=""/>
    <x v="4"/>
    <m/>
    <m/>
    <m/>
    <m/>
    <m/>
    <x v="2"/>
    <s v=""/>
    <m/>
    <n v="0"/>
    <x v="1"/>
  </r>
  <r>
    <n v="144"/>
    <m/>
    <m/>
    <m/>
    <m/>
    <m/>
    <m/>
    <x v="6"/>
    <s v=""/>
    <x v="4"/>
    <m/>
    <m/>
    <m/>
    <m/>
    <m/>
    <x v="2"/>
    <s v=""/>
    <m/>
    <n v="0"/>
    <x v="1"/>
  </r>
  <r>
    <n v="145"/>
    <m/>
    <m/>
    <m/>
    <m/>
    <m/>
    <m/>
    <x v="6"/>
    <s v=""/>
    <x v="4"/>
    <m/>
    <m/>
    <m/>
    <m/>
    <m/>
    <x v="2"/>
    <s v=""/>
    <m/>
    <n v="0"/>
    <x v="1"/>
  </r>
  <r>
    <n v="146"/>
    <m/>
    <m/>
    <m/>
    <m/>
    <m/>
    <m/>
    <x v="6"/>
    <s v=""/>
    <x v="4"/>
    <m/>
    <m/>
    <m/>
    <m/>
    <m/>
    <x v="2"/>
    <s v=""/>
    <m/>
    <n v="0"/>
    <x v="1"/>
  </r>
  <r>
    <n v="147"/>
    <m/>
    <m/>
    <m/>
    <m/>
    <m/>
    <m/>
    <x v="6"/>
    <s v=""/>
    <x v="4"/>
    <m/>
    <m/>
    <m/>
    <m/>
    <m/>
    <x v="2"/>
    <s v=""/>
    <m/>
    <n v="0"/>
    <x v="1"/>
  </r>
  <r>
    <n v="148"/>
    <m/>
    <m/>
    <m/>
    <m/>
    <m/>
    <m/>
    <x v="6"/>
    <s v=""/>
    <x v="4"/>
    <m/>
    <m/>
    <m/>
    <m/>
    <m/>
    <x v="2"/>
    <s v=""/>
    <m/>
    <n v="0"/>
    <x v="1"/>
  </r>
  <r>
    <n v="149"/>
    <m/>
    <m/>
    <m/>
    <m/>
    <m/>
    <m/>
    <x v="6"/>
    <s v=""/>
    <x v="4"/>
    <m/>
    <m/>
    <m/>
    <m/>
    <m/>
    <x v="2"/>
    <s v=""/>
    <m/>
    <n v="0"/>
    <x v="1"/>
  </r>
  <r>
    <n v="150"/>
    <m/>
    <m/>
    <m/>
    <m/>
    <m/>
    <m/>
    <x v="6"/>
    <s v=""/>
    <x v="4"/>
    <m/>
    <m/>
    <m/>
    <m/>
    <m/>
    <x v="2"/>
    <s v=""/>
    <m/>
    <n v="0"/>
    <x v="1"/>
  </r>
  <r>
    <n v="151"/>
    <m/>
    <m/>
    <m/>
    <m/>
    <m/>
    <m/>
    <x v="6"/>
    <s v=""/>
    <x v="4"/>
    <m/>
    <m/>
    <m/>
    <m/>
    <m/>
    <x v="2"/>
    <s v=""/>
    <m/>
    <n v="0"/>
    <x v="1"/>
  </r>
  <r>
    <n v="152"/>
    <m/>
    <m/>
    <m/>
    <m/>
    <m/>
    <m/>
    <x v="6"/>
    <s v=""/>
    <x v="4"/>
    <m/>
    <m/>
    <m/>
    <m/>
    <m/>
    <x v="2"/>
    <s v=""/>
    <m/>
    <n v="0"/>
    <x v="1"/>
  </r>
  <r>
    <n v="153"/>
    <m/>
    <m/>
    <m/>
    <m/>
    <m/>
    <m/>
    <x v="6"/>
    <s v=""/>
    <x v="4"/>
    <m/>
    <m/>
    <m/>
    <m/>
    <m/>
    <x v="2"/>
    <s v=""/>
    <m/>
    <n v="0"/>
    <x v="1"/>
  </r>
  <r>
    <n v="154"/>
    <m/>
    <m/>
    <m/>
    <m/>
    <m/>
    <m/>
    <x v="6"/>
    <s v=""/>
    <x v="4"/>
    <m/>
    <m/>
    <m/>
    <m/>
    <m/>
    <x v="2"/>
    <s v=""/>
    <m/>
    <n v="0"/>
    <x v="1"/>
  </r>
  <r>
    <n v="155"/>
    <m/>
    <m/>
    <m/>
    <m/>
    <m/>
    <m/>
    <x v="6"/>
    <s v=""/>
    <x v="4"/>
    <m/>
    <m/>
    <m/>
    <m/>
    <m/>
    <x v="2"/>
    <s v=""/>
    <m/>
    <n v="0"/>
    <x v="1"/>
  </r>
  <r>
    <n v="156"/>
    <m/>
    <m/>
    <m/>
    <m/>
    <m/>
    <m/>
    <x v="6"/>
    <s v=""/>
    <x v="4"/>
    <m/>
    <m/>
    <m/>
    <m/>
    <m/>
    <x v="2"/>
    <s v=""/>
    <m/>
    <n v="0"/>
    <x v="1"/>
  </r>
  <r>
    <n v="157"/>
    <m/>
    <m/>
    <m/>
    <m/>
    <m/>
    <m/>
    <x v="6"/>
    <s v=""/>
    <x v="4"/>
    <m/>
    <m/>
    <m/>
    <m/>
    <m/>
    <x v="2"/>
    <s v=""/>
    <m/>
    <n v="0"/>
    <x v="1"/>
  </r>
  <r>
    <n v="158"/>
    <m/>
    <m/>
    <m/>
    <m/>
    <m/>
    <m/>
    <x v="6"/>
    <s v=""/>
    <x v="4"/>
    <m/>
    <m/>
    <m/>
    <m/>
    <m/>
    <x v="2"/>
    <s v=""/>
    <m/>
    <n v="0"/>
    <x v="1"/>
  </r>
  <r>
    <n v="159"/>
    <m/>
    <m/>
    <m/>
    <m/>
    <m/>
    <m/>
    <x v="6"/>
    <s v=""/>
    <x v="4"/>
    <m/>
    <m/>
    <m/>
    <m/>
    <m/>
    <x v="2"/>
    <s v=""/>
    <m/>
    <n v="0"/>
    <x v="1"/>
  </r>
  <r>
    <n v="160"/>
    <m/>
    <m/>
    <m/>
    <m/>
    <m/>
    <m/>
    <x v="6"/>
    <s v=""/>
    <x v="4"/>
    <m/>
    <m/>
    <m/>
    <m/>
    <m/>
    <x v="2"/>
    <s v=""/>
    <m/>
    <n v="0"/>
    <x v="1"/>
  </r>
  <r>
    <n v="161"/>
    <m/>
    <m/>
    <m/>
    <m/>
    <m/>
    <m/>
    <x v="6"/>
    <s v=""/>
    <x v="4"/>
    <m/>
    <m/>
    <m/>
    <m/>
    <m/>
    <x v="2"/>
    <s v=""/>
    <m/>
    <n v="0"/>
    <x v="1"/>
  </r>
  <r>
    <n v="162"/>
    <m/>
    <m/>
    <m/>
    <m/>
    <m/>
    <m/>
    <x v="6"/>
    <s v=""/>
    <x v="4"/>
    <m/>
    <m/>
    <m/>
    <m/>
    <m/>
    <x v="2"/>
    <s v=""/>
    <m/>
    <n v="0"/>
    <x v="1"/>
  </r>
  <r>
    <n v="163"/>
    <m/>
    <m/>
    <m/>
    <m/>
    <m/>
    <m/>
    <x v="6"/>
    <s v=""/>
    <x v="4"/>
    <m/>
    <m/>
    <m/>
    <m/>
    <m/>
    <x v="2"/>
    <s v=""/>
    <m/>
    <n v="0"/>
    <x v="1"/>
  </r>
  <r>
    <n v="164"/>
    <m/>
    <m/>
    <m/>
    <m/>
    <m/>
    <m/>
    <x v="6"/>
    <s v=""/>
    <x v="4"/>
    <m/>
    <m/>
    <m/>
    <m/>
    <m/>
    <x v="2"/>
    <s v=""/>
    <m/>
    <n v="0"/>
    <x v="1"/>
  </r>
  <r>
    <n v="165"/>
    <m/>
    <m/>
    <m/>
    <m/>
    <m/>
    <m/>
    <x v="6"/>
    <s v=""/>
    <x v="4"/>
    <m/>
    <m/>
    <m/>
    <m/>
    <m/>
    <x v="2"/>
    <s v=""/>
    <m/>
    <n v="0"/>
    <x v="1"/>
  </r>
  <r>
    <n v="166"/>
    <m/>
    <m/>
    <m/>
    <m/>
    <m/>
    <m/>
    <x v="6"/>
    <s v=""/>
    <x v="4"/>
    <m/>
    <m/>
    <m/>
    <m/>
    <m/>
    <x v="2"/>
    <s v=""/>
    <m/>
    <n v="0"/>
    <x v="1"/>
  </r>
  <r>
    <n v="167"/>
    <m/>
    <m/>
    <m/>
    <m/>
    <m/>
    <m/>
    <x v="6"/>
    <s v=""/>
    <x v="4"/>
    <m/>
    <m/>
    <m/>
    <m/>
    <m/>
    <x v="2"/>
    <s v=""/>
    <m/>
    <n v="0"/>
    <x v="1"/>
  </r>
  <r>
    <n v="168"/>
    <m/>
    <m/>
    <m/>
    <m/>
    <m/>
    <m/>
    <x v="6"/>
    <s v=""/>
    <x v="4"/>
    <m/>
    <m/>
    <m/>
    <m/>
    <m/>
    <x v="2"/>
    <s v=""/>
    <m/>
    <n v="0"/>
    <x v="1"/>
  </r>
  <r>
    <n v="169"/>
    <m/>
    <m/>
    <m/>
    <m/>
    <m/>
    <m/>
    <x v="6"/>
    <s v=""/>
    <x v="4"/>
    <m/>
    <m/>
    <m/>
    <m/>
    <m/>
    <x v="2"/>
    <s v=""/>
    <m/>
    <n v="0"/>
    <x v="1"/>
  </r>
  <r>
    <n v="170"/>
    <m/>
    <m/>
    <m/>
    <m/>
    <m/>
    <m/>
    <x v="6"/>
    <s v=""/>
    <x v="4"/>
    <m/>
    <m/>
    <m/>
    <m/>
    <m/>
    <x v="2"/>
    <s v=""/>
    <m/>
    <n v="0"/>
    <x v="1"/>
  </r>
  <r>
    <n v="171"/>
    <m/>
    <m/>
    <m/>
    <m/>
    <m/>
    <m/>
    <x v="6"/>
    <s v=""/>
    <x v="4"/>
    <m/>
    <m/>
    <m/>
    <m/>
    <m/>
    <x v="2"/>
    <s v=""/>
    <m/>
    <n v="0"/>
    <x v="1"/>
  </r>
  <r>
    <n v="172"/>
    <m/>
    <m/>
    <m/>
    <m/>
    <m/>
    <m/>
    <x v="6"/>
    <s v=""/>
    <x v="4"/>
    <m/>
    <m/>
    <m/>
    <m/>
    <m/>
    <x v="2"/>
    <s v=""/>
    <m/>
    <n v="0"/>
    <x v="1"/>
  </r>
  <r>
    <n v="173"/>
    <m/>
    <m/>
    <m/>
    <m/>
    <m/>
    <m/>
    <x v="6"/>
    <s v=""/>
    <x v="4"/>
    <m/>
    <m/>
    <m/>
    <m/>
    <m/>
    <x v="2"/>
    <s v=""/>
    <m/>
    <n v="0"/>
    <x v="1"/>
  </r>
  <r>
    <n v="174"/>
    <m/>
    <m/>
    <m/>
    <m/>
    <m/>
    <m/>
    <x v="6"/>
    <s v=""/>
    <x v="4"/>
    <m/>
    <m/>
    <m/>
    <m/>
    <m/>
    <x v="2"/>
    <s v=""/>
    <m/>
    <n v="0"/>
    <x v="1"/>
  </r>
  <r>
    <n v="175"/>
    <m/>
    <m/>
    <m/>
    <m/>
    <m/>
    <m/>
    <x v="6"/>
    <s v=""/>
    <x v="4"/>
    <m/>
    <m/>
    <m/>
    <m/>
    <m/>
    <x v="2"/>
    <s v=""/>
    <m/>
    <n v="0"/>
    <x v="1"/>
  </r>
  <r>
    <n v="176"/>
    <m/>
    <m/>
    <m/>
    <m/>
    <m/>
    <m/>
    <x v="6"/>
    <s v=""/>
    <x v="4"/>
    <m/>
    <m/>
    <m/>
    <m/>
    <m/>
    <x v="2"/>
    <s v=""/>
    <m/>
    <n v="0"/>
    <x v="1"/>
  </r>
  <r>
    <n v="177"/>
    <m/>
    <m/>
    <m/>
    <m/>
    <m/>
    <m/>
    <x v="6"/>
    <s v=""/>
    <x v="4"/>
    <m/>
    <m/>
    <m/>
    <m/>
    <m/>
    <x v="2"/>
    <s v=""/>
    <m/>
    <n v="0"/>
    <x v="1"/>
  </r>
  <r>
    <n v="178"/>
    <m/>
    <m/>
    <m/>
    <m/>
    <m/>
    <m/>
    <x v="6"/>
    <s v=""/>
    <x v="4"/>
    <m/>
    <m/>
    <m/>
    <m/>
    <m/>
    <x v="2"/>
    <s v=""/>
    <m/>
    <n v="0"/>
    <x v="1"/>
  </r>
  <r>
    <n v="179"/>
    <m/>
    <m/>
    <m/>
    <m/>
    <m/>
    <m/>
    <x v="6"/>
    <s v=""/>
    <x v="4"/>
    <m/>
    <m/>
    <m/>
    <m/>
    <m/>
    <x v="2"/>
    <s v=""/>
    <m/>
    <n v="0"/>
    <x v="1"/>
  </r>
  <r>
    <n v="180"/>
    <m/>
    <m/>
    <m/>
    <m/>
    <m/>
    <m/>
    <x v="6"/>
    <s v=""/>
    <x v="4"/>
    <m/>
    <m/>
    <m/>
    <m/>
    <m/>
    <x v="2"/>
    <s v=""/>
    <m/>
    <n v="0"/>
    <x v="1"/>
  </r>
  <r>
    <n v="181"/>
    <m/>
    <m/>
    <m/>
    <m/>
    <m/>
    <m/>
    <x v="6"/>
    <s v=""/>
    <x v="4"/>
    <m/>
    <m/>
    <m/>
    <m/>
    <m/>
    <x v="2"/>
    <s v=""/>
    <m/>
    <n v="0"/>
    <x v="1"/>
  </r>
  <r>
    <n v="182"/>
    <m/>
    <m/>
    <m/>
    <m/>
    <m/>
    <m/>
    <x v="6"/>
    <s v=""/>
    <x v="4"/>
    <m/>
    <m/>
    <m/>
    <m/>
    <m/>
    <x v="2"/>
    <s v=""/>
    <m/>
    <n v="0"/>
    <x v="1"/>
  </r>
  <r>
    <n v="183"/>
    <m/>
    <m/>
    <m/>
    <m/>
    <m/>
    <m/>
    <x v="6"/>
    <s v=""/>
    <x v="4"/>
    <m/>
    <m/>
    <m/>
    <m/>
    <m/>
    <x v="2"/>
    <s v=""/>
    <m/>
    <n v="0"/>
    <x v="1"/>
  </r>
  <r>
    <n v="184"/>
    <m/>
    <m/>
    <m/>
    <m/>
    <m/>
    <m/>
    <x v="6"/>
    <s v=""/>
    <x v="4"/>
    <m/>
    <m/>
    <m/>
    <m/>
    <m/>
    <x v="2"/>
    <s v=""/>
    <m/>
    <n v="0"/>
    <x v="1"/>
  </r>
  <r>
    <n v="185"/>
    <m/>
    <m/>
    <m/>
    <m/>
    <m/>
    <m/>
    <x v="6"/>
    <s v=""/>
    <x v="4"/>
    <m/>
    <m/>
    <m/>
    <m/>
    <m/>
    <x v="2"/>
    <s v=""/>
    <m/>
    <n v="0"/>
    <x v="1"/>
  </r>
  <r>
    <n v="186"/>
    <m/>
    <m/>
    <m/>
    <m/>
    <m/>
    <m/>
    <x v="6"/>
    <s v=""/>
    <x v="4"/>
    <m/>
    <m/>
    <m/>
    <m/>
    <m/>
    <x v="2"/>
    <s v=""/>
    <m/>
    <n v="0"/>
    <x v="1"/>
  </r>
  <r>
    <n v="187"/>
    <m/>
    <m/>
    <m/>
    <m/>
    <m/>
    <m/>
    <x v="6"/>
    <s v=""/>
    <x v="4"/>
    <m/>
    <m/>
    <m/>
    <m/>
    <m/>
    <x v="2"/>
    <s v=""/>
    <m/>
    <n v="0"/>
    <x v="1"/>
  </r>
  <r>
    <n v="190"/>
    <m/>
    <m/>
    <m/>
    <m/>
    <m/>
    <m/>
    <x v="6"/>
    <s v=""/>
    <x v="4"/>
    <m/>
    <m/>
    <m/>
    <m/>
    <m/>
    <x v="2"/>
    <s v=""/>
    <m/>
    <n v="0"/>
    <x v="1"/>
  </r>
  <r>
    <n v="191"/>
    <m/>
    <m/>
    <m/>
    <m/>
    <m/>
    <m/>
    <x v="6"/>
    <s v=""/>
    <x v="4"/>
    <m/>
    <m/>
    <m/>
    <m/>
    <m/>
    <x v="2"/>
    <s v=""/>
    <m/>
    <n v="0"/>
    <x v="1"/>
  </r>
  <r>
    <n v="192"/>
    <m/>
    <m/>
    <m/>
    <m/>
    <m/>
    <m/>
    <x v="6"/>
    <s v=""/>
    <x v="4"/>
    <m/>
    <m/>
    <m/>
    <m/>
    <m/>
    <x v="2"/>
    <s v=""/>
    <m/>
    <n v="0"/>
    <x v="1"/>
  </r>
  <r>
    <n v="193"/>
    <m/>
    <m/>
    <m/>
    <m/>
    <m/>
    <m/>
    <x v="6"/>
    <s v=""/>
    <x v="4"/>
    <m/>
    <m/>
    <m/>
    <m/>
    <m/>
    <x v="2"/>
    <s v=""/>
    <m/>
    <n v="0"/>
    <x v="1"/>
  </r>
  <r>
    <n v="194"/>
    <m/>
    <m/>
    <m/>
    <m/>
    <m/>
    <m/>
    <x v="6"/>
    <s v=""/>
    <x v="4"/>
    <m/>
    <m/>
    <m/>
    <m/>
    <m/>
    <x v="2"/>
    <s v=""/>
    <m/>
    <n v="0"/>
    <x v="1"/>
  </r>
  <r>
    <n v="195"/>
    <m/>
    <m/>
    <m/>
    <m/>
    <m/>
    <m/>
    <x v="6"/>
    <s v=""/>
    <x v="4"/>
    <m/>
    <m/>
    <m/>
    <m/>
    <m/>
    <x v="2"/>
    <s v=""/>
    <m/>
    <n v="0"/>
    <x v="1"/>
  </r>
  <r>
    <n v="196"/>
    <m/>
    <m/>
    <m/>
    <m/>
    <m/>
    <m/>
    <x v="6"/>
    <s v=""/>
    <x v="4"/>
    <m/>
    <m/>
    <m/>
    <m/>
    <m/>
    <x v="2"/>
    <s v=""/>
    <m/>
    <n v="0"/>
    <x v="1"/>
  </r>
  <r>
    <n v="197"/>
    <m/>
    <m/>
    <m/>
    <m/>
    <m/>
    <m/>
    <x v="6"/>
    <s v=""/>
    <x v="4"/>
    <m/>
    <m/>
    <m/>
    <m/>
    <m/>
    <x v="2"/>
    <s v=""/>
    <m/>
    <n v="0"/>
    <x v="1"/>
  </r>
  <r>
    <n v="198"/>
    <m/>
    <m/>
    <m/>
    <m/>
    <m/>
    <m/>
    <x v="6"/>
    <s v=""/>
    <x v="4"/>
    <m/>
    <m/>
    <m/>
    <m/>
    <m/>
    <x v="2"/>
    <s v=""/>
    <m/>
    <n v="0"/>
    <x v="1"/>
  </r>
  <r>
    <n v="199"/>
    <m/>
    <m/>
    <m/>
    <m/>
    <m/>
    <m/>
    <x v="6"/>
    <s v=""/>
    <x v="4"/>
    <m/>
    <m/>
    <m/>
    <m/>
    <m/>
    <x v="2"/>
    <s v=""/>
    <m/>
    <n v="0"/>
    <x v="1"/>
  </r>
  <r>
    <n v="200"/>
    <m/>
    <m/>
    <m/>
    <m/>
    <m/>
    <m/>
    <x v="6"/>
    <s v=""/>
    <x v="4"/>
    <m/>
    <m/>
    <m/>
    <m/>
    <m/>
    <x v="2"/>
    <s v=""/>
    <m/>
    <n v="0"/>
    <x v="1"/>
  </r>
  <r>
    <n v="201"/>
    <m/>
    <m/>
    <m/>
    <m/>
    <m/>
    <m/>
    <x v="6"/>
    <s v=""/>
    <x v="4"/>
    <m/>
    <m/>
    <m/>
    <m/>
    <m/>
    <x v="2"/>
    <s v=""/>
    <m/>
    <n v="0"/>
    <x v="1"/>
  </r>
  <r>
    <n v="202"/>
    <m/>
    <m/>
    <m/>
    <m/>
    <m/>
    <m/>
    <x v="6"/>
    <s v=""/>
    <x v="4"/>
    <m/>
    <m/>
    <m/>
    <m/>
    <m/>
    <x v="2"/>
    <s v=""/>
    <m/>
    <n v="0"/>
    <x v="1"/>
  </r>
  <r>
    <n v="203"/>
    <m/>
    <m/>
    <m/>
    <m/>
    <m/>
    <m/>
    <x v="6"/>
    <s v=""/>
    <x v="4"/>
    <m/>
    <m/>
    <m/>
    <m/>
    <m/>
    <x v="2"/>
    <s v=""/>
    <m/>
    <n v="0"/>
    <x v="1"/>
  </r>
  <r>
    <n v="204"/>
    <m/>
    <m/>
    <m/>
    <m/>
    <m/>
    <m/>
    <x v="6"/>
    <s v=""/>
    <x v="4"/>
    <m/>
    <m/>
    <m/>
    <m/>
    <m/>
    <x v="2"/>
    <s v=""/>
    <m/>
    <n v="0"/>
    <x v="1"/>
  </r>
  <r>
    <n v="205"/>
    <m/>
    <m/>
    <m/>
    <m/>
    <m/>
    <m/>
    <x v="6"/>
    <s v=""/>
    <x v="4"/>
    <m/>
    <m/>
    <m/>
    <m/>
    <m/>
    <x v="2"/>
    <s v=""/>
    <m/>
    <n v="0"/>
    <x v="1"/>
  </r>
  <r>
    <n v="206"/>
    <m/>
    <m/>
    <m/>
    <m/>
    <m/>
    <m/>
    <x v="6"/>
    <s v=""/>
    <x v="4"/>
    <m/>
    <m/>
    <m/>
    <m/>
    <m/>
    <x v="2"/>
    <s v=""/>
    <m/>
    <n v="0"/>
    <x v="1"/>
  </r>
  <r>
    <n v="207"/>
    <m/>
    <m/>
    <m/>
    <m/>
    <m/>
    <m/>
    <x v="6"/>
    <s v=""/>
    <x v="4"/>
    <m/>
    <m/>
    <m/>
    <m/>
    <m/>
    <x v="2"/>
    <s v=""/>
    <m/>
    <n v="0"/>
    <x v="1"/>
  </r>
  <r>
    <n v="208"/>
    <m/>
    <m/>
    <m/>
    <m/>
    <m/>
    <m/>
    <x v="6"/>
    <s v=""/>
    <x v="4"/>
    <m/>
    <m/>
    <m/>
    <m/>
    <m/>
    <x v="2"/>
    <s v=""/>
    <m/>
    <n v="0"/>
    <x v="1"/>
  </r>
  <r>
    <n v="209"/>
    <m/>
    <m/>
    <m/>
    <m/>
    <m/>
    <m/>
    <x v="6"/>
    <s v=""/>
    <x v="4"/>
    <m/>
    <m/>
    <m/>
    <m/>
    <m/>
    <x v="2"/>
    <s v=""/>
    <m/>
    <n v="0"/>
    <x v="1"/>
  </r>
  <r>
    <n v="210"/>
    <m/>
    <m/>
    <m/>
    <m/>
    <m/>
    <m/>
    <x v="6"/>
    <s v=""/>
    <x v="4"/>
    <m/>
    <m/>
    <m/>
    <m/>
    <m/>
    <x v="2"/>
    <s v=""/>
    <m/>
    <n v="0"/>
    <x v="1"/>
  </r>
  <r>
    <n v="211"/>
    <m/>
    <m/>
    <m/>
    <m/>
    <m/>
    <m/>
    <x v="6"/>
    <s v=""/>
    <x v="4"/>
    <m/>
    <m/>
    <m/>
    <m/>
    <m/>
    <x v="2"/>
    <s v=""/>
    <m/>
    <n v="0"/>
    <x v="1"/>
  </r>
  <r>
    <n v="212"/>
    <m/>
    <m/>
    <m/>
    <m/>
    <m/>
    <m/>
    <x v="6"/>
    <s v=""/>
    <x v="4"/>
    <m/>
    <m/>
    <m/>
    <m/>
    <m/>
    <x v="2"/>
    <s v=""/>
    <m/>
    <n v="0"/>
    <x v="1"/>
  </r>
  <r>
    <n v="213"/>
    <m/>
    <m/>
    <m/>
    <m/>
    <m/>
    <m/>
    <x v="6"/>
    <s v=""/>
    <x v="4"/>
    <m/>
    <m/>
    <m/>
    <m/>
    <m/>
    <x v="2"/>
    <s v=""/>
    <m/>
    <n v="0"/>
    <x v="1"/>
  </r>
  <r>
    <n v="214"/>
    <m/>
    <m/>
    <m/>
    <m/>
    <m/>
    <m/>
    <x v="6"/>
    <s v=""/>
    <x v="4"/>
    <m/>
    <m/>
    <m/>
    <m/>
    <m/>
    <x v="2"/>
    <s v=""/>
    <m/>
    <n v="0"/>
    <x v="1"/>
  </r>
  <r>
    <n v="215"/>
    <m/>
    <m/>
    <m/>
    <m/>
    <m/>
    <m/>
    <x v="6"/>
    <s v=""/>
    <x v="4"/>
    <m/>
    <m/>
    <m/>
    <m/>
    <m/>
    <x v="2"/>
    <s v=""/>
    <m/>
    <n v="0"/>
    <x v="1"/>
  </r>
  <r>
    <n v="216"/>
    <m/>
    <m/>
    <m/>
    <m/>
    <m/>
    <m/>
    <x v="6"/>
    <s v=""/>
    <x v="4"/>
    <m/>
    <m/>
    <m/>
    <m/>
    <m/>
    <x v="2"/>
    <s v=""/>
    <m/>
    <n v="0"/>
    <x v="1"/>
  </r>
  <r>
    <m/>
    <m/>
    <m/>
    <m/>
    <m/>
    <m/>
    <m/>
    <x v="6"/>
    <s v=""/>
    <x v="4"/>
    <m/>
    <m/>
    <m/>
    <m/>
    <m/>
    <x v="2"/>
    <s v=""/>
    <m/>
    <n v="0"/>
    <x v="1"/>
  </r>
  <r>
    <m/>
    <m/>
    <m/>
    <m/>
    <m/>
    <m/>
    <m/>
    <x v="6"/>
    <s v=""/>
    <x v="4"/>
    <m/>
    <m/>
    <m/>
    <m/>
    <m/>
    <x v="2"/>
    <s v=""/>
    <m/>
    <n v="0"/>
    <x v="1"/>
  </r>
  <r>
    <m/>
    <m/>
    <m/>
    <m/>
    <m/>
    <m/>
    <m/>
    <x v="6"/>
    <s v=""/>
    <x v="4"/>
    <m/>
    <m/>
    <m/>
    <m/>
    <m/>
    <x v="2"/>
    <s v=""/>
    <m/>
    <n v="0"/>
    <x v="1"/>
  </r>
  <r>
    <m/>
    <m/>
    <m/>
    <m/>
    <m/>
    <m/>
    <m/>
    <x v="6"/>
    <s v=""/>
    <x v="4"/>
    <m/>
    <m/>
    <m/>
    <m/>
    <m/>
    <x v="2"/>
    <s v=""/>
    <m/>
    <n v="0"/>
    <x v="1"/>
  </r>
  <r>
    <n v="1"/>
    <m/>
    <m/>
    <m/>
    <m/>
    <m/>
    <m/>
    <x v="6"/>
    <m/>
    <x v="4"/>
    <m/>
    <m/>
    <m/>
    <m/>
    <m/>
    <x v="2"/>
    <m/>
    <m/>
    <m/>
    <x v="3"/>
  </r>
  <r>
    <n v="1"/>
    <m/>
    <m/>
    <m/>
    <m/>
    <m/>
    <m/>
    <x v="6"/>
    <m/>
    <x v="4"/>
    <m/>
    <m/>
    <m/>
    <m/>
    <m/>
    <x v="2"/>
    <m/>
    <m/>
    <m/>
    <x v="3"/>
  </r>
  <r>
    <n v="1"/>
    <m/>
    <m/>
    <m/>
    <m/>
    <m/>
    <m/>
    <x v="6"/>
    <m/>
    <x v="4"/>
    <m/>
    <m/>
    <m/>
    <m/>
    <m/>
    <x v="2"/>
    <m/>
    <m/>
    <m/>
    <x v="3"/>
  </r>
  <r>
    <n v="1"/>
    <m/>
    <m/>
    <m/>
    <m/>
    <m/>
    <m/>
    <x v="6"/>
    <m/>
    <x v="4"/>
    <m/>
    <m/>
    <m/>
    <m/>
    <m/>
    <x v="2"/>
    <m/>
    <m/>
    <m/>
    <x v="3"/>
  </r>
  <r>
    <m/>
    <m/>
    <m/>
    <m/>
    <m/>
    <m/>
    <m/>
    <x v="6"/>
    <m/>
    <x v="4"/>
    <m/>
    <m/>
    <m/>
    <m/>
    <m/>
    <x v="2"/>
    <m/>
    <m/>
    <m/>
    <x v="3"/>
  </r>
  <r>
    <m/>
    <m/>
    <m/>
    <m/>
    <m/>
    <m/>
    <m/>
    <x v="6"/>
    <m/>
    <x v="4"/>
    <m/>
    <m/>
    <m/>
    <m/>
    <m/>
    <x v="2"/>
    <m/>
    <m/>
    <m/>
    <x v="3"/>
  </r>
  <r>
    <m/>
    <m/>
    <m/>
    <m/>
    <m/>
    <m/>
    <m/>
    <x v="6"/>
    <m/>
    <x v="4"/>
    <m/>
    <m/>
    <m/>
    <m/>
    <m/>
    <x v="2"/>
    <m/>
    <m/>
    <m/>
    <x v="3"/>
  </r>
  <r>
    <m/>
    <m/>
    <m/>
    <m/>
    <m/>
    <m/>
    <m/>
    <x v="6"/>
    <m/>
    <x v="4"/>
    <m/>
    <m/>
    <m/>
    <m/>
    <m/>
    <x v="2"/>
    <m/>
    <m/>
    <m/>
    <x v="3"/>
  </r>
  <r>
    <m/>
    <m/>
    <m/>
    <m/>
    <m/>
    <m/>
    <m/>
    <x v="6"/>
    <m/>
    <x v="4"/>
    <m/>
    <m/>
    <m/>
    <m/>
    <m/>
    <x v="2"/>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9"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chartFormat="5">
  <location ref="A3:K27" firstHeaderRow="1" firstDataRow="3" firstDataCol="1"/>
  <pivotFields count="21">
    <pivotField subtotalTop="0" showAll="0"/>
    <pivotField showAll="0"/>
    <pivotField subtotalTop="0" showAll="0"/>
    <pivotField subtotalTop="0" showAll="0"/>
    <pivotField subtotalTop="0" showAll="0"/>
    <pivotField subtotalTop="0" showAll="0"/>
    <pivotField showAll="0" defaultSubtotal="0"/>
    <pivotField subtotalTop="0" showAll="0"/>
    <pivotField dataField="1" subtotalTop="0" showAll="0"/>
    <pivotField axis="axisCol" subtotalTop="0" showAll="0">
      <items count="7">
        <item x="2"/>
        <item m="1" x="5"/>
        <item h="1" x="4"/>
        <item x="1"/>
        <item h="1" x="0"/>
        <item h="1"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1">
        <item x="2"/>
        <item m="1" x="8"/>
        <item m="1" x="7"/>
        <item m="1" x="6"/>
        <item m="1" x="9"/>
        <item x="0"/>
        <item m="1" x="5"/>
        <item x="1"/>
        <item x="3"/>
        <item x="4"/>
        <item t="default"/>
      </items>
    </pivotField>
    <pivotField subtotalTop="0" showAll="0"/>
    <pivotField subtotalTop="0" showAll="0"/>
    <pivotField subtotalTop="0" showAll="0"/>
    <pivotField axis="axisCol" subtotalTop="0" showAll="0">
      <items count="7">
        <item x="1"/>
        <item x="3"/>
        <item m="1" x="5"/>
        <item x="2"/>
        <item x="0"/>
        <item x="4"/>
        <item t="default"/>
      </items>
    </pivotField>
    <pivotField axis="axisRow" showAll="0" defaultSubtotal="0">
      <items count="6">
        <item x="1"/>
        <item x="2"/>
        <item x="0"/>
        <item x="4"/>
        <item x="3"/>
        <item x="5"/>
      </items>
    </pivotField>
  </pivotFields>
  <rowFields count="2">
    <field x="15"/>
    <field x="20"/>
  </rowFields>
  <rowItems count="22">
    <i>
      <x/>
    </i>
    <i r="1">
      <x/>
    </i>
    <i r="1">
      <x v="1"/>
    </i>
    <i r="1">
      <x v="2"/>
    </i>
    <i t="default">
      <x/>
    </i>
    <i>
      <x v="5"/>
    </i>
    <i r="1">
      <x/>
    </i>
    <i r="1">
      <x v="1"/>
    </i>
    <i r="1">
      <x v="2"/>
    </i>
    <i t="default">
      <x v="5"/>
    </i>
    <i>
      <x v="7"/>
    </i>
    <i r="1">
      <x/>
    </i>
    <i r="1">
      <x v="1"/>
    </i>
    <i r="1">
      <x v="2"/>
    </i>
    <i r="1">
      <x v="4"/>
    </i>
    <i t="default">
      <x v="7"/>
    </i>
    <i>
      <x v="8"/>
    </i>
    <i r="1">
      <x/>
    </i>
    <i r="1">
      <x v="1"/>
    </i>
    <i r="1">
      <x v="2"/>
    </i>
    <i t="default">
      <x v="8"/>
    </i>
    <i t="grand">
      <x/>
    </i>
  </rowItems>
  <colFields count="2">
    <field x="19"/>
    <field x="9"/>
  </colFields>
  <colItems count="10">
    <i>
      <x/>
      <x/>
    </i>
    <i r="1">
      <x v="3"/>
    </i>
    <i t="default">
      <x/>
    </i>
    <i>
      <x v="3"/>
      <x/>
    </i>
    <i t="default">
      <x v="3"/>
    </i>
    <i>
      <x v="4"/>
      <x/>
    </i>
    <i t="default">
      <x v="4"/>
    </i>
    <i>
      <x v="5"/>
      <x/>
    </i>
    <i t="default">
      <x v="5"/>
    </i>
    <i t="grand">
      <x/>
    </i>
  </colItems>
  <dataFields count="1">
    <dataField name="Count of Tiempo estipulado" fld="8"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0"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chartFormat="5">
  <location ref="A4:F27" firstHeaderRow="1" firstDataRow="2" firstDataCol="1"/>
  <pivotFields count="20">
    <pivotField subtotalTop="0" showAll="0"/>
    <pivotField showAll="0"/>
    <pivotField subtotalTop="0" showAll="0"/>
    <pivotField subtotalTop="0" showAll="0"/>
    <pivotField subtotalTop="0" showAll="0"/>
    <pivotField subtotalTop="0" showAll="0"/>
    <pivotField showAll="0" defaultSubtotal="0"/>
    <pivotField axis="axisRow" subtotalTop="0" showAll="0">
      <items count="10">
        <item h="1" x="6"/>
        <item m="1" x="8"/>
        <item x="2"/>
        <item h="1" x="1"/>
        <item h="1" m="1" x="7"/>
        <item h="1" x="0"/>
        <item h="1" x="5"/>
        <item h="1" x="4"/>
        <item h="1" x="3"/>
        <item t="default"/>
      </items>
    </pivotField>
    <pivotField dataField="1" subtotalTop="0" showAll="0"/>
    <pivotField axis="axisRow" subtotalTop="0" showAll="0">
      <items count="7">
        <item x="2"/>
        <item m="1" x="5"/>
        <item x="4"/>
        <item x="1"/>
        <item x="0"/>
        <item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1">
        <item m="1" x="8"/>
        <item m="1" x="7"/>
        <item m="1" x="6"/>
        <item m="1" x="9"/>
        <item x="2"/>
        <item x="0"/>
        <item m="1" x="5"/>
        <item x="1"/>
        <item x="3"/>
        <item x="4"/>
        <item t="default"/>
      </items>
    </pivotField>
    <pivotField subtotalTop="0" showAll="0"/>
    <pivotField subtotalTop="0" showAll="0"/>
    <pivotField subtotalTop="0" showAll="0"/>
    <pivotField axis="axisCol" subtotalTop="0" showAll="0">
      <items count="7">
        <item x="1"/>
        <item x="3"/>
        <item m="1" x="5"/>
        <item x="2"/>
        <item x="0"/>
        <item x="4"/>
        <item t="default"/>
      </items>
    </pivotField>
  </pivotFields>
  <rowFields count="3">
    <field x="15"/>
    <field x="7"/>
    <field x="9"/>
  </rowFields>
  <rowItems count="22">
    <i>
      <x v="4"/>
    </i>
    <i r="1">
      <x v="2"/>
    </i>
    <i r="2">
      <x/>
    </i>
    <i r="2">
      <x v="3"/>
    </i>
    <i t="default" r="1">
      <x v="2"/>
    </i>
    <i t="default">
      <x v="4"/>
    </i>
    <i>
      <x v="5"/>
    </i>
    <i r="1">
      <x v="2"/>
    </i>
    <i r="2">
      <x/>
    </i>
    <i t="default" r="1">
      <x v="2"/>
    </i>
    <i t="default">
      <x v="5"/>
    </i>
    <i>
      <x v="7"/>
    </i>
    <i r="1">
      <x v="2"/>
    </i>
    <i r="2">
      <x/>
    </i>
    <i t="default" r="1">
      <x v="2"/>
    </i>
    <i t="default">
      <x v="7"/>
    </i>
    <i>
      <x v="8"/>
    </i>
    <i r="1">
      <x v="2"/>
    </i>
    <i r="2">
      <x/>
    </i>
    <i t="default" r="1">
      <x v="2"/>
    </i>
    <i t="default">
      <x v="8"/>
    </i>
    <i t="grand">
      <x/>
    </i>
  </rowItems>
  <colFields count="1">
    <field x="19"/>
  </colFields>
  <colItems count="5">
    <i>
      <x/>
    </i>
    <i>
      <x v="3"/>
    </i>
    <i>
      <x v="4"/>
    </i>
    <i>
      <x v="5"/>
    </i>
    <i t="grand">
      <x/>
    </i>
  </colItems>
  <dataFields count="1">
    <dataField name="Count of Tiempo estipulado" fld="8" subtotal="count" baseField="4"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9E23C-8EC4-4C31-8B50-AA23C62FBFF6}">
  <dimension ref="A2:H9"/>
  <sheetViews>
    <sheetView workbookViewId="0">
      <selection activeCell="H18" sqref="H18"/>
    </sheetView>
  </sheetViews>
  <sheetFormatPr defaultColWidth="9.140625" defaultRowHeight="15" x14ac:dyDescent="0.25"/>
  <cols>
    <col min="3" max="3" width="20.5703125" customWidth="1"/>
    <col min="4" max="4" width="21.140625" customWidth="1"/>
    <col min="5" max="5" width="12.28515625" customWidth="1"/>
    <col min="7" max="7" width="15.28515625" customWidth="1"/>
  </cols>
  <sheetData>
    <row r="2" spans="1:8" x14ac:dyDescent="0.25">
      <c r="A2" s="21" t="s">
        <v>35</v>
      </c>
      <c r="B2" s="21" t="s">
        <v>36</v>
      </c>
      <c r="C2" s="21" t="s">
        <v>103</v>
      </c>
      <c r="D2" s="21" t="s">
        <v>104</v>
      </c>
      <c r="E2" s="21" t="s">
        <v>105</v>
      </c>
      <c r="F2" s="21" t="s">
        <v>106</v>
      </c>
      <c r="G2" s="21" t="s">
        <v>107</v>
      </c>
      <c r="H2" s="21"/>
    </row>
    <row r="3" spans="1:8" x14ac:dyDescent="0.25">
      <c r="A3" s="66" t="s">
        <v>102</v>
      </c>
      <c r="B3" s="21">
        <v>2022</v>
      </c>
      <c r="C3" s="21">
        <v>8</v>
      </c>
      <c r="D3" s="21">
        <v>3</v>
      </c>
      <c r="E3" s="21">
        <v>1</v>
      </c>
      <c r="F3" s="21">
        <v>1</v>
      </c>
      <c r="G3" s="21">
        <v>2</v>
      </c>
      <c r="H3" s="21"/>
    </row>
    <row r="4" spans="1:8" x14ac:dyDescent="0.25">
      <c r="A4" s="66" t="s">
        <v>15</v>
      </c>
      <c r="B4" s="21">
        <v>2022</v>
      </c>
      <c r="C4" s="21">
        <v>8</v>
      </c>
      <c r="D4" s="21">
        <v>4</v>
      </c>
      <c r="E4" s="21">
        <v>1</v>
      </c>
      <c r="F4" s="21">
        <v>1</v>
      </c>
      <c r="G4" s="21">
        <v>2</v>
      </c>
      <c r="H4" s="21"/>
    </row>
    <row r="5" spans="1:8" x14ac:dyDescent="0.25">
      <c r="A5" s="66" t="s">
        <v>16</v>
      </c>
      <c r="B5" s="21">
        <v>2022</v>
      </c>
      <c r="C5" s="21">
        <v>8</v>
      </c>
      <c r="D5" s="21">
        <v>3</v>
      </c>
      <c r="E5" s="21">
        <v>1</v>
      </c>
      <c r="F5" s="21">
        <v>3</v>
      </c>
      <c r="G5" s="21">
        <v>1</v>
      </c>
      <c r="H5" s="21"/>
    </row>
    <row r="6" spans="1:8" x14ac:dyDescent="0.25">
      <c r="A6" s="66" t="s">
        <v>108</v>
      </c>
      <c r="B6" s="21">
        <v>2022</v>
      </c>
      <c r="C6" s="21">
        <v>6</v>
      </c>
      <c r="D6" s="21">
        <v>3</v>
      </c>
      <c r="E6" s="21">
        <v>0</v>
      </c>
      <c r="F6" s="21">
        <v>2</v>
      </c>
      <c r="G6" s="21">
        <v>1</v>
      </c>
      <c r="H6" s="21"/>
    </row>
    <row r="7" spans="1:8" x14ac:dyDescent="0.25">
      <c r="A7" s="66" t="s">
        <v>18</v>
      </c>
      <c r="B7" s="21">
        <v>2022</v>
      </c>
      <c r="C7" s="21">
        <v>10</v>
      </c>
      <c r="D7" s="21">
        <v>4</v>
      </c>
      <c r="E7" s="21">
        <v>1</v>
      </c>
      <c r="F7" s="21">
        <v>2</v>
      </c>
      <c r="G7" s="21">
        <v>3</v>
      </c>
      <c r="H7" s="21"/>
    </row>
    <row r="8" spans="1:8" x14ac:dyDescent="0.25">
      <c r="A8" s="66" t="s">
        <v>109</v>
      </c>
      <c r="B8" s="21">
        <v>2022</v>
      </c>
      <c r="C8" s="21">
        <v>11</v>
      </c>
      <c r="D8" s="21">
        <v>2</v>
      </c>
      <c r="E8" s="21">
        <v>3</v>
      </c>
      <c r="F8" s="21">
        <v>5</v>
      </c>
      <c r="G8" s="21">
        <v>1</v>
      </c>
      <c r="H8" s="21"/>
    </row>
    <row r="9" spans="1:8" x14ac:dyDescent="0.25">
      <c r="A9" s="66"/>
      <c r="B9" s="21"/>
      <c r="C9" s="21"/>
      <c r="D9" s="21"/>
      <c r="E9" s="21"/>
      <c r="F9" s="21"/>
      <c r="G9" s="21"/>
      <c r="H9"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M41"/>
  <sheetViews>
    <sheetView showGridLines="0" tabSelected="1" workbookViewId="0">
      <selection activeCell="G30" sqref="G30"/>
    </sheetView>
  </sheetViews>
  <sheetFormatPr defaultColWidth="9.140625" defaultRowHeight="15" x14ac:dyDescent="0.25"/>
  <cols>
    <col min="1" max="1" width="2" style="9" customWidth="1"/>
    <col min="2" max="2" width="20" style="9" customWidth="1"/>
    <col min="3" max="3" width="27.7109375" style="9" customWidth="1"/>
    <col min="4" max="4" width="21" style="9" customWidth="1"/>
    <col min="5" max="5" width="18.42578125" style="9" customWidth="1"/>
    <col min="6" max="6" width="17" style="9" customWidth="1"/>
    <col min="7" max="8" width="24.5703125" style="9" customWidth="1"/>
    <col min="9" max="9" width="22.140625" style="9" bestFit="1" customWidth="1"/>
    <col min="10" max="10" width="16.5703125" style="9" bestFit="1" customWidth="1"/>
    <col min="11" max="11" width="15.85546875" style="9" bestFit="1" customWidth="1"/>
    <col min="12" max="12" width="10.42578125" style="9" bestFit="1" customWidth="1"/>
    <col min="13" max="13" width="12.7109375" style="9" bestFit="1" customWidth="1"/>
    <col min="14" max="16384" width="9.140625" style="9"/>
  </cols>
  <sheetData>
    <row r="1" spans="1:8" ht="39" customHeight="1" x14ac:dyDescent="0.25"/>
    <row r="2" spans="1:8" ht="31.5" customHeight="1" x14ac:dyDescent="0.25">
      <c r="B2" s="69" t="s">
        <v>101</v>
      </c>
      <c r="C2" s="69"/>
      <c r="D2" s="69"/>
      <c r="E2" s="69"/>
      <c r="F2" s="69"/>
      <c r="G2" s="69"/>
      <c r="H2" s="69"/>
    </row>
    <row r="3" spans="1:8" ht="13.5" customHeight="1" x14ac:dyDescent="0.25">
      <c r="B3" s="70" t="s">
        <v>99</v>
      </c>
      <c r="C3" s="70"/>
      <c r="D3" s="70"/>
      <c r="E3" s="70"/>
      <c r="F3" s="70"/>
      <c r="G3" s="70"/>
      <c r="H3" s="70"/>
    </row>
    <row r="4" spans="1:8" ht="15.75" x14ac:dyDescent="0.25">
      <c r="A4" s="33"/>
      <c r="B4" s="40">
        <v>2022</v>
      </c>
      <c r="C4" s="71" t="s">
        <v>29</v>
      </c>
      <c r="D4" s="71"/>
      <c r="E4" s="71"/>
      <c r="F4" s="71"/>
      <c r="G4" s="71"/>
      <c r="H4" s="72"/>
    </row>
    <row r="5" spans="1:8" ht="15.75" x14ac:dyDescent="0.25">
      <c r="A5" s="33"/>
      <c r="B5" s="41" t="s">
        <v>27</v>
      </c>
      <c r="C5" s="42" t="s">
        <v>28</v>
      </c>
      <c r="D5" s="43" t="s">
        <v>30</v>
      </c>
      <c r="E5" s="44" t="s">
        <v>31</v>
      </c>
      <c r="F5" s="44" t="s">
        <v>32</v>
      </c>
      <c r="G5" s="44" t="s">
        <v>33</v>
      </c>
      <c r="H5" s="43" t="s">
        <v>100</v>
      </c>
    </row>
    <row r="6" spans="1:8" ht="15.75" x14ac:dyDescent="0.25">
      <c r="A6" s="33"/>
      <c r="B6" s="45" t="str">
        <f>'DATA VALIDATION'!$L27</f>
        <v>Enero  2022</v>
      </c>
      <c r="C6" s="53">
        <v>8</v>
      </c>
      <c r="D6" s="53">
        <v>5</v>
      </c>
      <c r="E6" s="53">
        <v>0</v>
      </c>
      <c r="F6" s="53">
        <v>1</v>
      </c>
      <c r="G6" s="64">
        <v>2</v>
      </c>
      <c r="H6" s="48">
        <v>0</v>
      </c>
    </row>
    <row r="7" spans="1:8" ht="15.75" x14ac:dyDescent="0.25">
      <c r="A7" s="33"/>
      <c r="B7" s="49" t="str">
        <f>'DATA VALIDATION'!$L28</f>
        <v>Febrero 2022</v>
      </c>
      <c r="C7" s="53">
        <v>8</v>
      </c>
      <c r="D7" s="53">
        <v>4</v>
      </c>
      <c r="E7" s="53">
        <v>1</v>
      </c>
      <c r="F7" s="53">
        <v>1</v>
      </c>
      <c r="G7" s="65">
        <v>1</v>
      </c>
      <c r="H7" s="51">
        <v>0</v>
      </c>
    </row>
    <row r="8" spans="1:8" ht="15.75" x14ac:dyDescent="0.25">
      <c r="A8" s="33"/>
      <c r="B8" s="49" t="str">
        <f>'DATA VALIDATION'!$L29</f>
        <v>Marzo 2022</v>
      </c>
      <c r="C8" s="46">
        <v>8</v>
      </c>
      <c r="D8" s="46">
        <v>3</v>
      </c>
      <c r="E8" s="47">
        <v>1</v>
      </c>
      <c r="F8" s="47">
        <v>3</v>
      </c>
      <c r="G8" s="50">
        <v>1</v>
      </c>
      <c r="H8" s="51">
        <v>0</v>
      </c>
    </row>
    <row r="9" spans="1:8" ht="15.75" x14ac:dyDescent="0.25">
      <c r="A9" s="33"/>
      <c r="B9" s="49" t="str">
        <f>'DATA VALIDATION'!$L30</f>
        <v>Abril 2022</v>
      </c>
      <c r="C9" s="67">
        <v>6</v>
      </c>
      <c r="D9" s="67">
        <v>3</v>
      </c>
      <c r="E9" s="67">
        <v>0</v>
      </c>
      <c r="F9" s="67">
        <v>2</v>
      </c>
      <c r="G9" s="68">
        <v>1</v>
      </c>
      <c r="H9" s="51">
        <v>0</v>
      </c>
    </row>
    <row r="10" spans="1:8" ht="15.75" x14ac:dyDescent="0.25">
      <c r="A10" s="33"/>
      <c r="B10" s="49" t="str">
        <f>'DATA VALIDATION'!$L31</f>
        <v>Mayo 2022</v>
      </c>
      <c r="C10" s="67">
        <v>10</v>
      </c>
      <c r="D10" s="67">
        <v>4</v>
      </c>
      <c r="E10" s="67">
        <v>1</v>
      </c>
      <c r="F10" s="67">
        <v>2</v>
      </c>
      <c r="G10" s="68">
        <v>3</v>
      </c>
      <c r="H10" s="51">
        <v>0</v>
      </c>
    </row>
    <row r="11" spans="1:8" ht="15.75" x14ac:dyDescent="0.25">
      <c r="A11" s="33"/>
      <c r="B11" s="49" t="str">
        <f>'DATA VALIDATION'!$L32</f>
        <v>Junio 2022</v>
      </c>
      <c r="C11" s="67">
        <v>11</v>
      </c>
      <c r="D11" s="67">
        <v>2</v>
      </c>
      <c r="E11" s="67">
        <v>3</v>
      </c>
      <c r="F11" s="67">
        <v>5</v>
      </c>
      <c r="G11" s="68">
        <v>1</v>
      </c>
      <c r="H11" s="51">
        <v>0</v>
      </c>
    </row>
    <row r="12" spans="1:8" ht="15.75" x14ac:dyDescent="0.25">
      <c r="A12" s="33"/>
      <c r="B12" s="49" t="str">
        <f>'DATA VALIDATION'!$L33</f>
        <v>Julio 2022</v>
      </c>
      <c r="C12" s="52">
        <v>3</v>
      </c>
      <c r="D12" s="52">
        <v>1</v>
      </c>
      <c r="E12" s="53">
        <v>1</v>
      </c>
      <c r="F12" s="53">
        <v>0</v>
      </c>
      <c r="G12" s="54">
        <v>1</v>
      </c>
      <c r="H12" s="51">
        <v>0</v>
      </c>
    </row>
    <row r="13" spans="1:8" ht="15.75" x14ac:dyDescent="0.25">
      <c r="A13" s="33"/>
      <c r="B13" s="49" t="str">
        <f>'DATA VALIDATION'!$L34</f>
        <v>Agosto 2022</v>
      </c>
      <c r="C13" s="52"/>
      <c r="D13" s="52"/>
      <c r="E13" s="53"/>
      <c r="F13" s="53"/>
      <c r="G13" s="54"/>
      <c r="H13" s="51"/>
    </row>
    <row r="14" spans="1:8" ht="15.75" x14ac:dyDescent="0.25">
      <c r="A14" s="33"/>
      <c r="B14" s="49" t="str">
        <f>'DATA VALIDATION'!$L35</f>
        <v>Septiembre 2022</v>
      </c>
      <c r="C14" s="52"/>
      <c r="D14" s="52"/>
      <c r="E14" s="53"/>
      <c r="F14" s="53"/>
      <c r="G14" s="54"/>
      <c r="H14" s="51"/>
    </row>
    <row r="15" spans="1:8" ht="15.75" x14ac:dyDescent="0.25">
      <c r="A15" s="33"/>
      <c r="B15" s="49" t="str">
        <f>'DATA VALIDATION'!$L36</f>
        <v>Octubre 2022</v>
      </c>
      <c r="C15" s="52"/>
      <c r="D15" s="52"/>
      <c r="E15" s="53"/>
      <c r="F15" s="53"/>
      <c r="G15" s="54"/>
      <c r="H15" s="63"/>
    </row>
    <row r="16" spans="1:8" ht="15.75" x14ac:dyDescent="0.25">
      <c r="A16" s="33"/>
      <c r="B16" s="49" t="str">
        <f>'DATA VALIDATION'!$L37</f>
        <v>Noviembre 2022</v>
      </c>
      <c r="C16" s="52"/>
      <c r="D16" s="52"/>
      <c r="E16" s="53"/>
      <c r="F16" s="53"/>
      <c r="G16" s="54"/>
      <c r="H16" s="63"/>
    </row>
    <row r="17" spans="1:13" ht="15" customHeight="1" x14ac:dyDescent="0.25">
      <c r="A17" s="33"/>
      <c r="B17" s="49" t="str">
        <f>'DATA VALIDATION'!$L38</f>
        <v>Diciembre 2022</v>
      </c>
      <c r="C17" s="52"/>
      <c r="D17" s="52"/>
      <c r="E17" s="53"/>
      <c r="F17" s="53"/>
      <c r="G17" s="54"/>
      <c r="H17" s="63"/>
      <c r="J17" s="39"/>
    </row>
    <row r="18" spans="1:13" ht="20.25" customHeight="1" x14ac:dyDescent="0.25">
      <c r="A18" s="33"/>
      <c r="B18" s="55" t="s">
        <v>34</v>
      </c>
      <c r="C18" s="56"/>
      <c r="D18" s="57"/>
      <c r="E18" s="58"/>
      <c r="F18" s="59"/>
      <c r="G18" s="58"/>
      <c r="H18" s="57"/>
    </row>
    <row r="19" spans="1:13" x14ac:dyDescent="0.25">
      <c r="A19" s="33"/>
      <c r="B19" s="14"/>
      <c r="C19" s="15"/>
      <c r="D19" s="15"/>
      <c r="E19" s="15"/>
      <c r="F19" s="16"/>
      <c r="G19" s="15"/>
      <c r="H19" s="15"/>
    </row>
    <row r="20" spans="1:13" x14ac:dyDescent="0.25">
      <c r="B20" s="14"/>
      <c r="C20" s="15"/>
      <c r="D20" s="15"/>
      <c r="E20" s="15"/>
    </row>
    <row r="21" spans="1:13" x14ac:dyDescent="0.25">
      <c r="B21" s="14"/>
      <c r="C21" s="15"/>
      <c r="D21" s="15"/>
      <c r="E21" s="15"/>
      <c r="F21" s="60" t="s">
        <v>40</v>
      </c>
      <c r="G21" s="61"/>
    </row>
    <row r="22" spans="1:13" x14ac:dyDescent="0.25">
      <c r="B22" s="14"/>
      <c r="C22" s="15"/>
      <c r="D22" s="15"/>
      <c r="E22" s="15"/>
      <c r="F22" s="62"/>
      <c r="G22" s="61"/>
    </row>
    <row r="23" spans="1:13" x14ac:dyDescent="0.25">
      <c r="B23" s="14"/>
      <c r="C23" s="15"/>
      <c r="D23" s="15"/>
      <c r="E23" s="15"/>
      <c r="F23" s="62"/>
      <c r="G23" s="61"/>
    </row>
    <row r="24" spans="1:13" x14ac:dyDescent="0.25">
      <c r="B24" s="14"/>
      <c r="C24" s="15"/>
      <c r="D24" s="15"/>
      <c r="E24" s="15"/>
      <c r="F24" s="62"/>
      <c r="G24" s="61"/>
    </row>
    <row r="25" spans="1:13" x14ac:dyDescent="0.25">
      <c r="B25" s="14"/>
      <c r="C25" s="15"/>
      <c r="D25" s="15"/>
      <c r="E25" s="15"/>
      <c r="F25" s="62"/>
      <c r="G25" s="61"/>
    </row>
    <row r="26" spans="1:13" x14ac:dyDescent="0.25">
      <c r="B26" s="14"/>
      <c r="C26" s="15"/>
      <c r="D26" s="15"/>
      <c r="E26" s="15"/>
      <c r="F26" s="17"/>
      <c r="G26" s="18" t="str">
        <f>IF($F$23=TRUE,B10,"")</f>
        <v/>
      </c>
      <c r="H26" s="18"/>
      <c r="I26" s="18" t="str">
        <f>+IF($F$23=TRUE,C10,"")</f>
        <v/>
      </c>
      <c r="J26" s="18" t="str">
        <f>+IF($F$23=TRUE,D10,"")</f>
        <v/>
      </c>
      <c r="K26" s="18" t="str">
        <f>+IF($F$23=TRUE,E10,"")</f>
        <v/>
      </c>
      <c r="L26" s="18" t="str">
        <f>+IF($F$23=TRUE,F10,"")</f>
        <v/>
      </c>
      <c r="M26" s="18" t="str">
        <f>+IF($F$23=TRUE,G10,"")</f>
        <v/>
      </c>
    </row>
    <row r="27" spans="1:13" x14ac:dyDescent="0.25">
      <c r="B27" s="14"/>
      <c r="C27" s="15"/>
      <c r="D27" s="15"/>
      <c r="E27" s="15"/>
      <c r="F27" s="17"/>
      <c r="G27" s="18" t="str">
        <f>IF($F$23=TRUE,B11,"")</f>
        <v/>
      </c>
      <c r="H27" s="18"/>
      <c r="I27" s="18" t="str">
        <f>+IF($F$23=TRUE,C11,"")</f>
        <v/>
      </c>
      <c r="J27" s="18" t="str">
        <f>+IF($F$23=TRUE,D11,"")</f>
        <v/>
      </c>
      <c r="K27" s="18" t="str">
        <f>+IF($F$23=TRUE,E11,"")</f>
        <v/>
      </c>
      <c r="L27" s="18" t="str">
        <f>+IF($F$23=TRUE,F11,"")</f>
        <v/>
      </c>
      <c r="M27" s="18" t="str">
        <f>+IF($F$23=TRUE,#REF!,"")</f>
        <v/>
      </c>
    </row>
    <row r="28" spans="1:13" x14ac:dyDescent="0.25">
      <c r="B28" s="14"/>
      <c r="C28" s="15"/>
      <c r="D28" s="15"/>
      <c r="E28" s="15"/>
      <c r="F28" s="17"/>
      <c r="G28" s="18" t="str">
        <f>IF($F$24=TRUE,B12,"")</f>
        <v/>
      </c>
      <c r="H28" s="18"/>
      <c r="I28" s="18" t="str">
        <f>+IF($F$24=TRUE,C12,"")</f>
        <v/>
      </c>
      <c r="J28" s="18" t="str">
        <f>+IF($F$24=TRUE,D12,"")</f>
        <v/>
      </c>
      <c r="K28" s="18" t="str">
        <f>+IF($F$24=TRUE,E12,"")</f>
        <v/>
      </c>
      <c r="L28" s="18" t="str">
        <f>+IF($F$24=TRUE,F12,"")</f>
        <v/>
      </c>
      <c r="M28" s="18" t="str">
        <f t="shared" ref="M28:M30" si="0">+IF($F$24=TRUE,G12,"")</f>
        <v/>
      </c>
    </row>
    <row r="29" spans="1:13" x14ac:dyDescent="0.25">
      <c r="B29" s="14"/>
      <c r="C29" s="15"/>
      <c r="D29" s="15"/>
      <c r="E29" s="15"/>
      <c r="F29" s="17"/>
      <c r="G29" s="18" t="str">
        <f>IF($F$24=TRUE,B13,"")</f>
        <v/>
      </c>
      <c r="H29" s="18"/>
      <c r="I29" s="18"/>
      <c r="J29" s="18" t="str">
        <f t="shared" ref="J29:L30" si="1">+IF($F$24=TRUE,D13,"")</f>
        <v/>
      </c>
      <c r="K29" s="18" t="str">
        <f t="shared" si="1"/>
        <v/>
      </c>
      <c r="L29" s="18" t="str">
        <f t="shared" si="1"/>
        <v/>
      </c>
      <c r="M29" s="18" t="str">
        <f t="shared" si="0"/>
        <v/>
      </c>
    </row>
    <row r="30" spans="1:13" x14ac:dyDescent="0.25">
      <c r="B30" s="14"/>
      <c r="C30" s="15"/>
      <c r="D30" s="15"/>
      <c r="E30" s="15"/>
      <c r="F30" s="17"/>
      <c r="G30" s="18" t="str">
        <f>IF($F$24=TRUE,B14,"")</f>
        <v/>
      </c>
      <c r="H30" s="18"/>
      <c r="I30" s="18" t="str">
        <f>+IF($F$24=TRUE,C14,"")</f>
        <v/>
      </c>
      <c r="J30" s="18" t="str">
        <f t="shared" si="1"/>
        <v/>
      </c>
      <c r="K30" s="18" t="str">
        <f t="shared" si="1"/>
        <v/>
      </c>
      <c r="L30" s="18" t="str">
        <f t="shared" si="1"/>
        <v/>
      </c>
      <c r="M30" s="18" t="str">
        <f t="shared" si="0"/>
        <v/>
      </c>
    </row>
    <row r="31" spans="1:13" x14ac:dyDescent="0.25">
      <c r="B31" s="14"/>
      <c r="C31" s="15"/>
      <c r="D31" s="15"/>
      <c r="E31" s="15"/>
      <c r="F31" s="17"/>
      <c r="G31" s="18" t="str">
        <f>IF($F$25=TRUE,B15,"")</f>
        <v/>
      </c>
      <c r="H31" s="18"/>
      <c r="I31" s="18" t="str">
        <f t="shared" ref="I31:L33" si="2">+IF($F$25=TRUE,C15,"")</f>
        <v/>
      </c>
      <c r="J31" s="18" t="str">
        <f t="shared" si="2"/>
        <v/>
      </c>
      <c r="K31" s="18" t="str">
        <f t="shared" si="2"/>
        <v/>
      </c>
      <c r="L31" s="18" t="str">
        <f t="shared" si="2"/>
        <v/>
      </c>
      <c r="M31" s="18" t="str">
        <f t="shared" ref="M31:M33" si="3">+IF($F$25=TRUE,G15,"")</f>
        <v/>
      </c>
    </row>
    <row r="32" spans="1:13" x14ac:dyDescent="0.25">
      <c r="B32" s="14"/>
      <c r="C32" s="15"/>
      <c r="D32" s="15"/>
      <c r="E32" s="15"/>
      <c r="F32" s="17"/>
      <c r="G32" s="18" t="str">
        <f>IF($F$25=TRUE,B16,"")</f>
        <v/>
      </c>
      <c r="H32" s="18"/>
      <c r="I32" s="18" t="str">
        <f t="shared" si="2"/>
        <v/>
      </c>
      <c r="J32" s="18" t="str">
        <f t="shared" si="2"/>
        <v/>
      </c>
      <c r="K32" s="18" t="str">
        <f t="shared" si="2"/>
        <v/>
      </c>
      <c r="L32" s="18" t="str">
        <f t="shared" si="2"/>
        <v/>
      </c>
      <c r="M32" s="18" t="str">
        <f t="shared" si="3"/>
        <v/>
      </c>
    </row>
    <row r="33" spans="2:13" x14ac:dyDescent="0.25">
      <c r="B33" s="14"/>
      <c r="C33" s="15"/>
      <c r="D33" s="15"/>
      <c r="E33" s="15"/>
      <c r="F33" s="17"/>
      <c r="G33" s="18" t="str">
        <f>IF($F$25=TRUE,B17,"")</f>
        <v/>
      </c>
      <c r="H33" s="18"/>
      <c r="I33" s="18" t="str">
        <f t="shared" si="2"/>
        <v/>
      </c>
      <c r="J33" s="18" t="str">
        <f t="shared" si="2"/>
        <v/>
      </c>
      <c r="K33" s="18" t="str">
        <f t="shared" si="2"/>
        <v/>
      </c>
      <c r="L33" s="18" t="str">
        <f t="shared" si="2"/>
        <v/>
      </c>
      <c r="M33" s="18" t="str">
        <f t="shared" si="3"/>
        <v/>
      </c>
    </row>
    <row r="34" spans="2:13" x14ac:dyDescent="0.25">
      <c r="B34" s="14"/>
      <c r="C34" s="15"/>
      <c r="D34" s="15"/>
      <c r="E34" s="15"/>
      <c r="F34" s="17"/>
      <c r="G34" s="18"/>
      <c r="H34" s="18"/>
    </row>
    <row r="35" spans="2:13" x14ac:dyDescent="0.25">
      <c r="B35" s="14"/>
      <c r="C35" s="15"/>
      <c r="D35" s="15"/>
      <c r="E35" s="15"/>
      <c r="F35" s="17"/>
      <c r="G35" s="18"/>
      <c r="H35" s="18"/>
    </row>
    <row r="36" spans="2:13" x14ac:dyDescent="0.25">
      <c r="B36" s="14"/>
      <c r="C36" s="15"/>
      <c r="D36" s="15"/>
      <c r="E36" s="15"/>
      <c r="F36" s="17"/>
      <c r="G36" s="18"/>
      <c r="H36" s="18"/>
    </row>
    <row r="37" spans="2:13" x14ac:dyDescent="0.25">
      <c r="B37" s="10"/>
      <c r="C37" s="10"/>
      <c r="D37" s="10"/>
      <c r="E37" s="10"/>
      <c r="F37" s="10"/>
      <c r="G37" s="10"/>
      <c r="H37" s="10"/>
    </row>
    <row r="38" spans="2:13" x14ac:dyDescent="0.25">
      <c r="B38" s="14"/>
      <c r="C38" s="15"/>
      <c r="D38" s="15"/>
      <c r="E38" s="15"/>
      <c r="F38" s="16"/>
      <c r="G38" s="15"/>
      <c r="H38" s="15"/>
    </row>
    <row r="39" spans="2:13" x14ac:dyDescent="0.25">
      <c r="B39" s="29"/>
      <c r="C39" s="29"/>
      <c r="D39" s="29"/>
      <c r="E39" s="29"/>
      <c r="F39" s="29"/>
      <c r="G39" s="29"/>
      <c r="H39" s="29"/>
    </row>
    <row r="41" spans="2:13" x14ac:dyDescent="0.25">
      <c r="I41" s="11"/>
    </row>
  </sheetData>
  <mergeCells count="3">
    <mergeCell ref="B2:H2"/>
    <mergeCell ref="B3:H3"/>
    <mergeCell ref="C4:H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5</xdr:col>
                    <xdr:colOff>0</xdr:colOff>
                    <xdr:row>20</xdr:row>
                    <xdr:rowOff>180975</xdr:rowOff>
                  </from>
                  <to>
                    <xdr:col>5</xdr:col>
                    <xdr:colOff>1047750</xdr:colOff>
                    <xdr:row>22</xdr:row>
                    <xdr:rowOff>19050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5</xdr:col>
                    <xdr:colOff>0</xdr:colOff>
                    <xdr:row>22</xdr:row>
                    <xdr:rowOff>0</xdr:rowOff>
                  </from>
                  <to>
                    <xdr:col>5</xdr:col>
                    <xdr:colOff>1047750</xdr:colOff>
                    <xdr:row>23</xdr:row>
                    <xdr:rowOff>28575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from>
                    <xdr:col>5</xdr:col>
                    <xdr:colOff>0</xdr:colOff>
                    <xdr:row>23</xdr:row>
                    <xdr:rowOff>0</xdr:rowOff>
                  </from>
                  <to>
                    <xdr:col>5</xdr:col>
                    <xdr:colOff>1047750</xdr:colOff>
                    <xdr:row>24</xdr:row>
                    <xdr:rowOff>28575</xdr:rowOff>
                  </to>
                </anchor>
              </controlPr>
            </control>
          </mc:Choice>
        </mc:AlternateContent>
        <mc:AlternateContent xmlns:mc="http://schemas.openxmlformats.org/markup-compatibility/2006">
          <mc:Choice Requires="x14">
            <control shapeId="2059" r:id="rId7" name="Option Button 11">
              <controlPr defaultSize="0" autoFill="0" autoLine="0" autoPict="0">
                <anchor moveWithCells="1">
                  <from>
                    <xdr:col>5</xdr:col>
                    <xdr:colOff>0</xdr:colOff>
                    <xdr:row>24</xdr:row>
                    <xdr:rowOff>0</xdr:rowOff>
                  </from>
                  <to>
                    <xdr:col>5</xdr:col>
                    <xdr:colOff>1047750</xdr:colOff>
                    <xdr:row>25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VALIDATION'!$I$27:$I$38</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114"/>
  <sheetViews>
    <sheetView showGridLines="0" topLeftCell="A16" workbookViewId="0">
      <selection activeCell="I28" sqref="I28"/>
    </sheetView>
  </sheetViews>
  <sheetFormatPr defaultColWidth="9.140625" defaultRowHeight="15" x14ac:dyDescent="0.25"/>
  <cols>
    <col min="2" max="2" width="17.85546875" bestFit="1" customWidth="1"/>
    <col min="3" max="3" width="11.42578125" bestFit="1" customWidth="1"/>
    <col min="5" max="5" width="11.42578125" bestFit="1" customWidth="1"/>
    <col min="6" max="6" width="5" bestFit="1" customWidth="1"/>
    <col min="7" max="8" width="16" bestFit="1" customWidth="1"/>
    <col min="9" max="9" width="22.140625" bestFit="1" customWidth="1"/>
    <col min="10" max="10" width="17.7109375" customWidth="1"/>
    <col min="11" max="11" width="15.85546875" bestFit="1" customWidth="1"/>
    <col min="12" max="12" width="16" bestFit="1" customWidth="1"/>
    <col min="13" max="13" width="12.7109375" bestFit="1" customWidth="1"/>
    <col min="15" max="15" width="62" bestFit="1" customWidth="1"/>
    <col min="21" max="21" width="26.7109375" style="21" customWidth="1"/>
  </cols>
  <sheetData>
    <row r="3" spans="2:21" ht="15.75" thickBot="1" x14ac:dyDescent="0.3"/>
    <row r="4" spans="2:21" ht="28.5" thickBot="1" x14ac:dyDescent="0.3">
      <c r="U4" s="12" t="s">
        <v>11</v>
      </c>
    </row>
    <row r="5" spans="2:21" x14ac:dyDescent="0.25">
      <c r="B5" s="73" t="s">
        <v>77</v>
      </c>
      <c r="C5" s="73"/>
      <c r="D5" s="19"/>
      <c r="E5" s="20">
        <v>41640</v>
      </c>
      <c r="H5" s="18">
        <v>3</v>
      </c>
      <c r="I5" s="9"/>
      <c r="J5" s="9"/>
      <c r="K5" s="9"/>
      <c r="L5" s="9"/>
      <c r="M5" s="9"/>
      <c r="U5" s="36">
        <v>42736</v>
      </c>
    </row>
    <row r="6" spans="2:21" ht="45" x14ac:dyDescent="0.25">
      <c r="B6" s="32" t="s">
        <v>0</v>
      </c>
      <c r="C6" s="32">
        <v>15</v>
      </c>
      <c r="D6" s="21"/>
      <c r="E6" s="22">
        <v>44196</v>
      </c>
      <c r="H6" s="28" t="s">
        <v>12</v>
      </c>
      <c r="I6" s="26" t="s">
        <v>28</v>
      </c>
      <c r="J6" s="27" t="s">
        <v>30</v>
      </c>
      <c r="K6" s="27" t="s">
        <v>31</v>
      </c>
      <c r="L6" s="27" t="s">
        <v>32</v>
      </c>
      <c r="M6" s="27" t="s">
        <v>33</v>
      </c>
      <c r="O6" s="31" t="s">
        <v>44</v>
      </c>
      <c r="P6" s="31" t="s">
        <v>45</v>
      </c>
      <c r="U6" s="36">
        <v>42744</v>
      </c>
    </row>
    <row r="7" spans="2:21" x14ac:dyDescent="0.25">
      <c r="B7" s="32" t="s">
        <v>2</v>
      </c>
      <c r="C7" s="32">
        <v>3</v>
      </c>
      <c r="D7" s="21"/>
      <c r="E7" s="23"/>
      <c r="H7" s="18" t="str">
        <f>IF($H$5=1,INDEX($L$27:$L$38,1,0),IF($H$5=2,INDEX($L$27:$L$38,4,0),IF($H$5=3,INDEX($L$27:$L$38,7,0),IF($H$5=4,INDEX($L$27:$L$38,10,0)))))</f>
        <v>Julio 2022</v>
      </c>
      <c r="I7" s="18">
        <f>VLOOKUP($H7,TRANSPARENCIA!$B$5:$G$17,2,FALSE)</f>
        <v>3</v>
      </c>
      <c r="J7" s="18">
        <f>VLOOKUP($H7,TRANSPARENCIA!$B$5:$G$17,3,FALSE)</f>
        <v>1</v>
      </c>
      <c r="K7" s="18">
        <f>VLOOKUP($H7,TRANSPARENCIA!$B$5:$G$17,4,FALSE)</f>
        <v>1</v>
      </c>
      <c r="L7" s="18">
        <f>VLOOKUP($H7,TRANSPARENCIA!$B$5:$G$17,5,FALSE)</f>
        <v>0</v>
      </c>
      <c r="M7" s="18">
        <f>VLOOKUP($H7,TRANSPARENCIA!$B$5:$G$17,6,FALSE)</f>
        <v>1</v>
      </c>
      <c r="O7" s="13" t="s">
        <v>2</v>
      </c>
      <c r="P7" s="13" t="s">
        <v>65</v>
      </c>
      <c r="U7" s="36">
        <v>42756</v>
      </c>
    </row>
    <row r="8" spans="2:21" x14ac:dyDescent="0.25">
      <c r="B8" s="32" t="s">
        <v>13</v>
      </c>
      <c r="C8" s="32">
        <v>3</v>
      </c>
      <c r="D8" s="21"/>
      <c r="E8" s="23"/>
      <c r="H8" s="18" t="str">
        <f>IF($H$5=1,INDEX($L$27:$L$38,2,0),IF($H$5=2,INDEX($L$27:$L$38,5,0),IF($H$5=3,INDEX($L$27:$L$38,8,0),IF($H$5=4,INDEX($L$27:$L$38,11,0)))))</f>
        <v>Agosto 2022</v>
      </c>
      <c r="I8" s="18">
        <f>VLOOKUP($H8,TRANSPARENCIA!$B$5:$G$17,2,FALSE)</f>
        <v>0</v>
      </c>
      <c r="J8" s="18">
        <f>VLOOKUP($H8,TRANSPARENCIA!$B$5:$G$17,3,FALSE)</f>
        <v>0</v>
      </c>
      <c r="K8" s="18">
        <f>VLOOKUP($H8,TRANSPARENCIA!$B$5:$G$17,4,FALSE)</f>
        <v>0</v>
      </c>
      <c r="L8" s="18">
        <f>VLOOKUP($H8,TRANSPARENCIA!$B$5:$G$17,5,FALSE)</f>
        <v>0</v>
      </c>
      <c r="M8" s="18">
        <f>VLOOKUP($H8,TRANSPARENCIA!$B$5:$G$17,6,FALSE)</f>
        <v>0</v>
      </c>
      <c r="O8" s="13" t="s">
        <v>0</v>
      </c>
      <c r="P8" s="13" t="s">
        <v>42</v>
      </c>
      <c r="U8" s="36">
        <v>42765</v>
      </c>
    </row>
    <row r="9" spans="2:21" x14ac:dyDescent="0.25">
      <c r="B9" s="32" t="s">
        <v>3</v>
      </c>
      <c r="C9" s="32">
        <v>5</v>
      </c>
      <c r="D9" s="21"/>
      <c r="E9" s="23"/>
      <c r="H9" s="18" t="str">
        <f>IF($H$5=1,INDEX($L$27:$L$38,3,0),IF($H$5=2,INDEX($L$27:$L$38,6,0),IF($H$5=3,INDEX($L$27:$L$38,9,0),IF($H$5=4,INDEX($L$27:$L$38,12,0)))))</f>
        <v>Septiembre 2022</v>
      </c>
      <c r="I9" s="18">
        <f>VLOOKUP($H9,TRANSPARENCIA!$B$5:$G$17,2,FALSE)</f>
        <v>0</v>
      </c>
      <c r="J9" s="18">
        <f>VLOOKUP($H9,TRANSPARENCIA!$B$5:$G$17,3,FALSE)</f>
        <v>0</v>
      </c>
      <c r="K9" s="18">
        <f>VLOOKUP($H9,TRANSPARENCIA!$B$5:$G$17,4,FALSE)</f>
        <v>0</v>
      </c>
      <c r="L9" s="18">
        <f>VLOOKUP($H9,TRANSPARENCIA!$B$5:$G$17,5,FALSE)</f>
        <v>0</v>
      </c>
      <c r="M9" s="18">
        <f>VLOOKUP($H9,TRANSPARENCIA!$B$5:$G$17,6,FALSE)</f>
        <v>0</v>
      </c>
      <c r="O9" s="13" t="s">
        <v>1</v>
      </c>
      <c r="P9" s="13" t="s">
        <v>43</v>
      </c>
      <c r="U9" s="36">
        <v>42762</v>
      </c>
    </row>
    <row r="10" spans="2:21" x14ac:dyDescent="0.25">
      <c r="B10" s="32" t="s">
        <v>83</v>
      </c>
      <c r="C10" s="32">
        <v>5</v>
      </c>
      <c r="D10" s="21"/>
      <c r="E10" s="23"/>
      <c r="H10" s="18" t="str">
        <f>IF(TRANSPARENCIA!$F$23=TRUE,TRANSPARENCIA!B9,"")</f>
        <v/>
      </c>
      <c r="I10" s="18" t="str">
        <f>+IF(TRANSPARENCIA!$F$23=TRUE,TRANSPARENCIA!C9,"")</f>
        <v/>
      </c>
      <c r="J10" s="18" t="str">
        <f>+IF(TRANSPARENCIA!$F$23=TRUE,TRANSPARENCIA!D9,"")</f>
        <v/>
      </c>
      <c r="K10" s="18" t="str">
        <f>+IF(TRANSPARENCIA!$F$23=TRUE,TRANSPARENCIA!E9,"")</f>
        <v/>
      </c>
      <c r="L10" s="18" t="str">
        <f>+IF(TRANSPARENCIA!$F$23=TRUE,TRANSPARENCIA!F9,"")</f>
        <v/>
      </c>
      <c r="M10" s="18" t="str">
        <f>+IF(TRANSPARENCIA!$F$23=TRUE,TRANSPARENCIA!G9,"")</f>
        <v/>
      </c>
      <c r="O10" s="13" t="s">
        <v>3</v>
      </c>
      <c r="P10" s="13" t="s">
        <v>43</v>
      </c>
      <c r="U10" s="36">
        <v>42838</v>
      </c>
    </row>
    <row r="11" spans="2:21" x14ac:dyDescent="0.25">
      <c r="B11" s="32" t="s">
        <v>46</v>
      </c>
      <c r="C11" s="32">
        <v>5</v>
      </c>
      <c r="D11" s="21"/>
      <c r="E11" s="23"/>
      <c r="O11" s="13" t="s">
        <v>41</v>
      </c>
      <c r="P11" s="13" t="s">
        <v>42</v>
      </c>
      <c r="U11" s="36">
        <v>42839</v>
      </c>
    </row>
    <row r="12" spans="2:21" x14ac:dyDescent="0.25">
      <c r="B12" s="32" t="s">
        <v>75</v>
      </c>
      <c r="C12" s="32">
        <v>5</v>
      </c>
      <c r="D12" s="21"/>
      <c r="E12" s="23"/>
      <c r="U12" s="36">
        <v>42856</v>
      </c>
    </row>
    <row r="13" spans="2:21" x14ac:dyDescent="0.25">
      <c r="B13" s="32" t="s">
        <v>69</v>
      </c>
      <c r="C13" s="32">
        <v>5</v>
      </c>
      <c r="D13" s="24"/>
      <c r="E13" s="25"/>
      <c r="U13" s="36">
        <v>42901</v>
      </c>
    </row>
    <row r="14" spans="2:21" x14ac:dyDescent="0.25">
      <c r="B14" s="32" t="s">
        <v>66</v>
      </c>
      <c r="C14" s="32">
        <v>5</v>
      </c>
      <c r="D14" s="21"/>
      <c r="E14" s="21"/>
      <c r="U14" s="36"/>
    </row>
    <row r="15" spans="2:21" x14ac:dyDescent="0.25">
      <c r="B15" s="32" t="s">
        <v>71</v>
      </c>
      <c r="C15" s="32">
        <v>5</v>
      </c>
      <c r="D15" s="21"/>
      <c r="E15" s="21"/>
      <c r="U15" s="36"/>
    </row>
    <row r="16" spans="2:21" x14ac:dyDescent="0.25">
      <c r="B16" s="32" t="s">
        <v>72</v>
      </c>
      <c r="C16" s="32">
        <v>5</v>
      </c>
      <c r="D16" s="21"/>
      <c r="E16" s="21"/>
      <c r="U16" s="36"/>
    </row>
    <row r="17" spans="2:21" x14ac:dyDescent="0.25">
      <c r="B17" s="32" t="s">
        <v>70</v>
      </c>
      <c r="C17" s="32">
        <v>5</v>
      </c>
      <c r="D17" s="21"/>
      <c r="E17" s="21"/>
      <c r="U17" s="36"/>
    </row>
    <row r="18" spans="2:21" x14ac:dyDescent="0.25">
      <c r="B18" s="32" t="s">
        <v>73</v>
      </c>
      <c r="C18" s="32">
        <v>5</v>
      </c>
      <c r="D18" s="21"/>
      <c r="E18" s="21"/>
      <c r="U18" s="36"/>
    </row>
    <row r="19" spans="2:21" x14ac:dyDescent="0.25">
      <c r="B19" s="32" t="s">
        <v>68</v>
      </c>
      <c r="C19" s="32">
        <v>5</v>
      </c>
      <c r="D19" s="21"/>
      <c r="E19" s="21"/>
      <c r="U19" s="36"/>
    </row>
    <row r="20" spans="2:21" x14ac:dyDescent="0.25">
      <c r="B20" s="32" t="s">
        <v>67</v>
      </c>
      <c r="C20" s="32">
        <v>5</v>
      </c>
      <c r="U20" s="36">
        <v>42963</v>
      </c>
    </row>
    <row r="21" spans="2:21" x14ac:dyDescent="0.25">
      <c r="B21" s="32" t="s">
        <v>76</v>
      </c>
      <c r="C21" s="32">
        <v>5</v>
      </c>
      <c r="U21" s="36">
        <v>43002</v>
      </c>
    </row>
    <row r="22" spans="2:21" x14ac:dyDescent="0.25">
      <c r="B22" s="32" t="s">
        <v>74</v>
      </c>
      <c r="C22" s="32">
        <v>5</v>
      </c>
      <c r="U22" s="36">
        <v>43045</v>
      </c>
    </row>
    <row r="23" spans="2:21" x14ac:dyDescent="0.25">
      <c r="U23" s="36">
        <v>43094</v>
      </c>
    </row>
    <row r="24" spans="2:21" x14ac:dyDescent="0.25">
      <c r="B24" t="s">
        <v>9</v>
      </c>
      <c r="U24" s="36">
        <v>43102</v>
      </c>
    </row>
    <row r="25" spans="2:21" x14ac:dyDescent="0.25">
      <c r="B25" s="1">
        <v>41760</v>
      </c>
      <c r="C25" t="s">
        <v>10</v>
      </c>
      <c r="L25">
        <f>+TRANSPARENCIA!B4</f>
        <v>2022</v>
      </c>
      <c r="O25" s="38" t="s">
        <v>78</v>
      </c>
      <c r="U25" s="36">
        <v>43106</v>
      </c>
    </row>
    <row r="26" spans="2:21" x14ac:dyDescent="0.25">
      <c r="E26" s="8" t="s">
        <v>35</v>
      </c>
      <c r="F26" s="8" t="s">
        <v>36</v>
      </c>
      <c r="G26" s="8" t="s">
        <v>37</v>
      </c>
      <c r="I26" s="8" t="s">
        <v>36</v>
      </c>
      <c r="O26" s="5" t="s">
        <v>51</v>
      </c>
      <c r="U26" s="36">
        <v>43121</v>
      </c>
    </row>
    <row r="27" spans="2:21" x14ac:dyDescent="0.25">
      <c r="E27" t="s">
        <v>14</v>
      </c>
      <c r="F27">
        <v>2014</v>
      </c>
      <c r="G27" t="str">
        <f>E27&amp;" "&amp;F27</f>
        <v>Enero  2014</v>
      </c>
      <c r="I27">
        <v>2014</v>
      </c>
      <c r="L27" t="str">
        <f>+E27&amp;" "&amp;$L$25</f>
        <v>Enero  2022</v>
      </c>
      <c r="O27" s="5" t="s">
        <v>52</v>
      </c>
      <c r="U27" s="36">
        <v>43129</v>
      </c>
    </row>
    <row r="28" spans="2:21" x14ac:dyDescent="0.25">
      <c r="B28">
        <v>1</v>
      </c>
      <c r="C28" t="s">
        <v>14</v>
      </c>
      <c r="E28" t="s">
        <v>15</v>
      </c>
      <c r="F28">
        <v>2014</v>
      </c>
      <c r="G28" t="str">
        <f t="shared" ref="G28:G91" si="0">E28&amp;" "&amp;F28</f>
        <v>Febrero 2014</v>
      </c>
      <c r="I28">
        <v>2015</v>
      </c>
      <c r="L28" t="str">
        <f t="shared" ref="L28:L38" si="1">+E28&amp;" "&amp;$L$25</f>
        <v>Febrero 2022</v>
      </c>
      <c r="O28" s="5" t="s">
        <v>64</v>
      </c>
      <c r="U28" s="36">
        <v>43158</v>
      </c>
    </row>
    <row r="29" spans="2:21" x14ac:dyDescent="0.25">
      <c r="B29">
        <v>2</v>
      </c>
      <c r="C29" t="s">
        <v>15</v>
      </c>
      <c r="E29" t="s">
        <v>16</v>
      </c>
      <c r="F29">
        <v>2014</v>
      </c>
      <c r="G29" t="str">
        <f t="shared" si="0"/>
        <v>Marzo 2014</v>
      </c>
      <c r="I29">
        <v>2016</v>
      </c>
      <c r="L29" t="str">
        <f t="shared" si="1"/>
        <v>Marzo 2022</v>
      </c>
      <c r="O29" s="5" t="s">
        <v>53</v>
      </c>
      <c r="U29" s="36">
        <v>43188</v>
      </c>
    </row>
    <row r="30" spans="2:21" x14ac:dyDescent="0.25">
      <c r="B30">
        <v>3</v>
      </c>
      <c r="C30" t="s">
        <v>16</v>
      </c>
      <c r="E30" t="s">
        <v>17</v>
      </c>
      <c r="F30">
        <v>2014</v>
      </c>
      <c r="G30" t="str">
        <f t="shared" si="0"/>
        <v>Abril 2014</v>
      </c>
      <c r="I30">
        <v>2017</v>
      </c>
      <c r="L30" t="str">
        <f t="shared" si="1"/>
        <v>Abril 2022</v>
      </c>
      <c r="O30" s="5" t="s">
        <v>54</v>
      </c>
      <c r="U30" s="36">
        <v>43189</v>
      </c>
    </row>
    <row r="31" spans="2:21" x14ac:dyDescent="0.25">
      <c r="B31">
        <v>4</v>
      </c>
      <c r="C31" t="s">
        <v>17</v>
      </c>
      <c r="E31" t="s">
        <v>18</v>
      </c>
      <c r="F31">
        <v>2014</v>
      </c>
      <c r="G31" t="str">
        <f t="shared" si="0"/>
        <v>Mayo 2014</v>
      </c>
      <c r="I31">
        <v>2018</v>
      </c>
      <c r="L31" t="str">
        <f t="shared" si="1"/>
        <v>Mayo 2022</v>
      </c>
      <c r="O31" s="30" t="s">
        <v>55</v>
      </c>
      <c r="U31" s="36">
        <v>43220</v>
      </c>
    </row>
    <row r="32" spans="2:21" x14ac:dyDescent="0.25">
      <c r="B32">
        <v>5</v>
      </c>
      <c r="C32" t="s">
        <v>18</v>
      </c>
      <c r="E32" t="s">
        <v>19</v>
      </c>
      <c r="F32">
        <v>2014</v>
      </c>
      <c r="G32" t="str">
        <f t="shared" si="0"/>
        <v>Junio 2014</v>
      </c>
      <c r="I32">
        <v>2019</v>
      </c>
      <c r="L32" t="str">
        <f t="shared" si="1"/>
        <v>Junio 2022</v>
      </c>
      <c r="O32" s="5" t="s">
        <v>59</v>
      </c>
      <c r="U32" s="36">
        <v>43251</v>
      </c>
    </row>
    <row r="33" spans="2:21" x14ac:dyDescent="0.25">
      <c r="B33">
        <v>6</v>
      </c>
      <c r="C33" t="s">
        <v>19</v>
      </c>
      <c r="E33" t="s">
        <v>20</v>
      </c>
      <c r="F33">
        <v>2014</v>
      </c>
      <c r="G33" t="str">
        <f t="shared" si="0"/>
        <v>Julio 2014</v>
      </c>
      <c r="I33">
        <v>2020</v>
      </c>
      <c r="L33" t="str">
        <f t="shared" si="1"/>
        <v>Julio 2022</v>
      </c>
      <c r="O33" s="5" t="s">
        <v>56</v>
      </c>
      <c r="R33" s="35" t="s">
        <v>50</v>
      </c>
      <c r="U33" s="36">
        <v>43328</v>
      </c>
    </row>
    <row r="34" spans="2:21" x14ac:dyDescent="0.25">
      <c r="B34">
        <v>7</v>
      </c>
      <c r="C34" t="s">
        <v>20</v>
      </c>
      <c r="E34" t="s">
        <v>21</v>
      </c>
      <c r="F34">
        <v>2014</v>
      </c>
      <c r="G34" t="str">
        <f t="shared" si="0"/>
        <v>Agosto 2014</v>
      </c>
      <c r="I34">
        <v>2021</v>
      </c>
      <c r="L34" t="str">
        <f t="shared" si="1"/>
        <v>Agosto 2022</v>
      </c>
      <c r="O34" s="5" t="s">
        <v>57</v>
      </c>
      <c r="R34" s="5" t="s">
        <v>51</v>
      </c>
      <c r="U34" s="37">
        <v>43367</v>
      </c>
    </row>
    <row r="35" spans="2:21" x14ac:dyDescent="0.25">
      <c r="B35">
        <v>8</v>
      </c>
      <c r="C35" t="s">
        <v>21</v>
      </c>
      <c r="E35" t="s">
        <v>22</v>
      </c>
      <c r="F35">
        <v>2014</v>
      </c>
      <c r="G35" t="str">
        <f t="shared" si="0"/>
        <v>Septiembre 2014</v>
      </c>
      <c r="I35">
        <v>2022</v>
      </c>
      <c r="L35" t="str">
        <f t="shared" si="1"/>
        <v>Septiembre 2022</v>
      </c>
      <c r="O35" s="5" t="s">
        <v>58</v>
      </c>
      <c r="R35" s="5" t="s">
        <v>52</v>
      </c>
      <c r="U35" s="36">
        <v>43409</v>
      </c>
    </row>
    <row r="36" spans="2:21" x14ac:dyDescent="0.25">
      <c r="B36">
        <v>9</v>
      </c>
      <c r="C36" t="s">
        <v>22</v>
      </c>
      <c r="E36" t="s">
        <v>23</v>
      </c>
      <c r="F36">
        <v>2014</v>
      </c>
      <c r="G36" t="str">
        <f t="shared" si="0"/>
        <v>Octubre 2014</v>
      </c>
      <c r="I36">
        <v>2023</v>
      </c>
      <c r="L36" t="str">
        <f t="shared" si="1"/>
        <v>Octubre 2022</v>
      </c>
      <c r="O36" s="5" t="s">
        <v>60</v>
      </c>
      <c r="R36" s="5" t="s">
        <v>64</v>
      </c>
      <c r="U36" s="36">
        <v>43458</v>
      </c>
    </row>
    <row r="37" spans="2:21" x14ac:dyDescent="0.25">
      <c r="B37">
        <v>10</v>
      </c>
      <c r="C37" t="s">
        <v>23</v>
      </c>
      <c r="E37" t="s">
        <v>24</v>
      </c>
      <c r="F37">
        <v>2014</v>
      </c>
      <c r="G37" t="str">
        <f t="shared" si="0"/>
        <v>Noviembre 2014</v>
      </c>
      <c r="I37">
        <v>2024</v>
      </c>
      <c r="L37" t="str">
        <f t="shared" si="1"/>
        <v>Noviembre 2022</v>
      </c>
      <c r="O37" s="5" t="s">
        <v>61</v>
      </c>
      <c r="R37" s="5" t="s">
        <v>53</v>
      </c>
      <c r="U37" s="36">
        <v>43459</v>
      </c>
    </row>
    <row r="38" spans="2:21" x14ac:dyDescent="0.25">
      <c r="B38">
        <v>11</v>
      </c>
      <c r="C38" t="s">
        <v>24</v>
      </c>
      <c r="E38" t="s">
        <v>25</v>
      </c>
      <c r="F38">
        <v>2014</v>
      </c>
      <c r="G38" t="str">
        <f t="shared" si="0"/>
        <v>Diciembre 2014</v>
      </c>
      <c r="I38">
        <v>2025</v>
      </c>
      <c r="L38" t="str">
        <f t="shared" si="1"/>
        <v>Diciembre 2022</v>
      </c>
      <c r="O38" s="5" t="s">
        <v>62</v>
      </c>
      <c r="R38" s="5" t="s">
        <v>54</v>
      </c>
      <c r="U38" s="36">
        <v>43465</v>
      </c>
    </row>
    <row r="39" spans="2:21" x14ac:dyDescent="0.25">
      <c r="B39">
        <v>12</v>
      </c>
      <c r="C39" t="s">
        <v>25</v>
      </c>
      <c r="E39" t="s">
        <v>14</v>
      </c>
      <c r="F39">
        <v>2015</v>
      </c>
      <c r="G39" t="str">
        <f t="shared" si="0"/>
        <v>Enero  2015</v>
      </c>
      <c r="O39" t="s">
        <v>63</v>
      </c>
      <c r="R39" s="34"/>
      <c r="U39" s="36">
        <v>43466</v>
      </c>
    </row>
    <row r="40" spans="2:21" x14ac:dyDescent="0.25">
      <c r="E40" t="s">
        <v>15</v>
      </c>
      <c r="F40">
        <v>2015</v>
      </c>
      <c r="G40" t="str">
        <f t="shared" si="0"/>
        <v>Febrero 2015</v>
      </c>
      <c r="O40" s="5" t="s">
        <v>79</v>
      </c>
      <c r="R40" s="30" t="s">
        <v>48</v>
      </c>
      <c r="U40" s="36">
        <v>43471</v>
      </c>
    </row>
    <row r="41" spans="2:21" x14ac:dyDescent="0.25">
      <c r="E41" t="s">
        <v>16</v>
      </c>
      <c r="F41">
        <v>2015</v>
      </c>
      <c r="G41" t="str">
        <f t="shared" si="0"/>
        <v>Marzo 2015</v>
      </c>
      <c r="R41" s="30" t="s">
        <v>55</v>
      </c>
      <c r="U41" s="36">
        <v>43486</v>
      </c>
    </row>
    <row r="42" spans="2:21" x14ac:dyDescent="0.25">
      <c r="E42" t="s">
        <v>17</v>
      </c>
      <c r="F42">
        <v>2015</v>
      </c>
      <c r="G42" t="str">
        <f t="shared" si="0"/>
        <v>Abril 2015</v>
      </c>
      <c r="O42" s="21"/>
      <c r="R42" s="5" t="s">
        <v>59</v>
      </c>
      <c r="U42" s="36">
        <v>43491</v>
      </c>
    </row>
    <row r="43" spans="2:21" x14ac:dyDescent="0.25">
      <c r="E43" t="s">
        <v>18</v>
      </c>
      <c r="F43">
        <v>2015</v>
      </c>
      <c r="G43" t="str">
        <f t="shared" si="0"/>
        <v>Mayo 2015</v>
      </c>
      <c r="O43" s="38" t="s">
        <v>82</v>
      </c>
      <c r="R43" s="5" t="s">
        <v>56</v>
      </c>
      <c r="U43" s="36"/>
    </row>
    <row r="44" spans="2:21" x14ac:dyDescent="0.25">
      <c r="E44" t="s">
        <v>19</v>
      </c>
      <c r="F44">
        <v>2015</v>
      </c>
      <c r="G44" t="str">
        <f t="shared" si="0"/>
        <v>Junio 2015</v>
      </c>
      <c r="O44" s="21" t="s">
        <v>80</v>
      </c>
      <c r="R44" s="5" t="s">
        <v>57</v>
      </c>
      <c r="U44" s="36"/>
    </row>
    <row r="45" spans="2:21" x14ac:dyDescent="0.25">
      <c r="E45" t="s">
        <v>20</v>
      </c>
      <c r="F45">
        <v>2015</v>
      </c>
      <c r="G45" t="str">
        <f t="shared" si="0"/>
        <v>Julio 2015</v>
      </c>
      <c r="O45" t="s">
        <v>13</v>
      </c>
      <c r="R45" s="5" t="s">
        <v>58</v>
      </c>
      <c r="U45" s="36"/>
    </row>
    <row r="46" spans="2:21" x14ac:dyDescent="0.25">
      <c r="E46" t="s">
        <v>21</v>
      </c>
      <c r="F46">
        <v>2015</v>
      </c>
      <c r="G46" t="str">
        <f t="shared" si="0"/>
        <v>Agosto 2015</v>
      </c>
      <c r="O46" t="s">
        <v>81</v>
      </c>
      <c r="R46" s="5"/>
      <c r="U46" s="36"/>
    </row>
    <row r="47" spans="2:21" x14ac:dyDescent="0.25">
      <c r="E47" t="s">
        <v>22</v>
      </c>
      <c r="F47">
        <v>2015</v>
      </c>
      <c r="G47" t="str">
        <f t="shared" si="0"/>
        <v>Septiembre 2015</v>
      </c>
      <c r="O47" t="s">
        <v>4</v>
      </c>
      <c r="R47" s="5" t="s">
        <v>49</v>
      </c>
      <c r="U47" s="36"/>
    </row>
    <row r="48" spans="2:21" x14ac:dyDescent="0.25">
      <c r="E48" t="s">
        <v>23</v>
      </c>
      <c r="F48">
        <v>2015</v>
      </c>
      <c r="G48" t="str">
        <f t="shared" si="0"/>
        <v>Octubre 2015</v>
      </c>
      <c r="R48" s="5" t="s">
        <v>60</v>
      </c>
      <c r="U48" s="36"/>
    </row>
    <row r="49" spans="5:18" x14ac:dyDescent="0.25">
      <c r="E49" t="s">
        <v>24</v>
      </c>
      <c r="F49">
        <v>2015</v>
      </c>
      <c r="G49" t="str">
        <f t="shared" si="0"/>
        <v>Noviembre 2015</v>
      </c>
      <c r="R49" s="5" t="s">
        <v>61</v>
      </c>
    </row>
    <row r="50" spans="5:18" x14ac:dyDescent="0.25">
      <c r="E50" t="s">
        <v>25</v>
      </c>
      <c r="F50">
        <v>2015</v>
      </c>
      <c r="G50" t="str">
        <f t="shared" si="0"/>
        <v>Diciembre 2015</v>
      </c>
      <c r="R50" s="5" t="s">
        <v>62</v>
      </c>
    </row>
    <row r="51" spans="5:18" x14ac:dyDescent="0.25">
      <c r="E51" t="s">
        <v>14</v>
      </c>
      <c r="F51">
        <v>2016</v>
      </c>
      <c r="G51" t="str">
        <f t="shared" si="0"/>
        <v>Enero  2016</v>
      </c>
      <c r="R51" t="s">
        <v>63</v>
      </c>
    </row>
    <row r="52" spans="5:18" x14ac:dyDescent="0.25">
      <c r="E52" t="s">
        <v>15</v>
      </c>
      <c r="F52">
        <v>2016</v>
      </c>
      <c r="G52" t="str">
        <f t="shared" si="0"/>
        <v>Febrero 2016</v>
      </c>
    </row>
    <row r="53" spans="5:18" x14ac:dyDescent="0.25">
      <c r="E53" t="s">
        <v>16</v>
      </c>
      <c r="F53">
        <v>2016</v>
      </c>
      <c r="G53" t="str">
        <f t="shared" si="0"/>
        <v>Marzo 2016</v>
      </c>
    </row>
    <row r="54" spans="5:18" x14ac:dyDescent="0.25">
      <c r="E54" t="s">
        <v>17</v>
      </c>
      <c r="F54">
        <v>2016</v>
      </c>
      <c r="G54" t="str">
        <f t="shared" si="0"/>
        <v>Abril 2016</v>
      </c>
    </row>
    <row r="55" spans="5:18" x14ac:dyDescent="0.25">
      <c r="E55" t="s">
        <v>18</v>
      </c>
      <c r="F55">
        <v>2016</v>
      </c>
      <c r="G55" t="str">
        <f t="shared" si="0"/>
        <v>Mayo 2016</v>
      </c>
    </row>
    <row r="56" spans="5:18" x14ac:dyDescent="0.25">
      <c r="E56" t="s">
        <v>19</v>
      </c>
      <c r="F56">
        <v>2016</v>
      </c>
      <c r="G56" t="str">
        <f t="shared" si="0"/>
        <v>Junio 2016</v>
      </c>
    </row>
    <row r="57" spans="5:18" x14ac:dyDescent="0.25">
      <c r="E57" t="s">
        <v>20</v>
      </c>
      <c r="F57">
        <v>2016</v>
      </c>
      <c r="G57" t="str">
        <f t="shared" si="0"/>
        <v>Julio 2016</v>
      </c>
    </row>
    <row r="58" spans="5:18" x14ac:dyDescent="0.25">
      <c r="E58" t="s">
        <v>21</v>
      </c>
      <c r="F58">
        <v>2016</v>
      </c>
      <c r="G58" t="str">
        <f t="shared" si="0"/>
        <v>Agosto 2016</v>
      </c>
    </row>
    <row r="59" spans="5:18" x14ac:dyDescent="0.25">
      <c r="E59" t="s">
        <v>22</v>
      </c>
      <c r="F59">
        <v>2016</v>
      </c>
      <c r="G59" t="str">
        <f t="shared" si="0"/>
        <v>Septiembre 2016</v>
      </c>
    </row>
    <row r="60" spans="5:18" x14ac:dyDescent="0.25">
      <c r="E60" t="s">
        <v>23</v>
      </c>
      <c r="F60">
        <v>2016</v>
      </c>
      <c r="G60" t="str">
        <f t="shared" si="0"/>
        <v>Octubre 2016</v>
      </c>
    </row>
    <row r="61" spans="5:18" x14ac:dyDescent="0.25">
      <c r="E61" t="s">
        <v>24</v>
      </c>
      <c r="F61">
        <v>2016</v>
      </c>
      <c r="G61" t="str">
        <f t="shared" si="0"/>
        <v>Noviembre 2016</v>
      </c>
    </row>
    <row r="62" spans="5:18" x14ac:dyDescent="0.25">
      <c r="E62" t="s">
        <v>25</v>
      </c>
      <c r="F62">
        <v>2016</v>
      </c>
      <c r="G62" t="str">
        <f t="shared" si="0"/>
        <v>Diciembre 2016</v>
      </c>
    </row>
    <row r="63" spans="5:18" x14ac:dyDescent="0.25">
      <c r="E63" t="s">
        <v>14</v>
      </c>
      <c r="F63">
        <v>2017</v>
      </c>
      <c r="G63" t="str">
        <f t="shared" si="0"/>
        <v>Enero  2017</v>
      </c>
    </row>
    <row r="64" spans="5:18" x14ac:dyDescent="0.25">
      <c r="E64" t="s">
        <v>15</v>
      </c>
      <c r="F64">
        <v>2017</v>
      </c>
      <c r="G64" t="str">
        <f t="shared" si="0"/>
        <v>Febrero 2017</v>
      </c>
    </row>
    <row r="65" spans="5:7" x14ac:dyDescent="0.25">
      <c r="E65" t="s">
        <v>16</v>
      </c>
      <c r="F65">
        <v>2017</v>
      </c>
      <c r="G65" t="str">
        <f t="shared" si="0"/>
        <v>Marzo 2017</v>
      </c>
    </row>
    <row r="66" spans="5:7" x14ac:dyDescent="0.25">
      <c r="E66" t="s">
        <v>17</v>
      </c>
      <c r="F66">
        <v>2017</v>
      </c>
      <c r="G66" t="str">
        <f t="shared" si="0"/>
        <v>Abril 2017</v>
      </c>
    </row>
    <row r="67" spans="5:7" x14ac:dyDescent="0.25">
      <c r="E67" t="s">
        <v>18</v>
      </c>
      <c r="F67">
        <v>2017</v>
      </c>
      <c r="G67" t="str">
        <f t="shared" si="0"/>
        <v>Mayo 2017</v>
      </c>
    </row>
    <row r="68" spans="5:7" x14ac:dyDescent="0.25">
      <c r="E68" t="s">
        <v>19</v>
      </c>
      <c r="F68">
        <v>2017</v>
      </c>
      <c r="G68" t="str">
        <f t="shared" si="0"/>
        <v>Junio 2017</v>
      </c>
    </row>
    <row r="69" spans="5:7" x14ac:dyDescent="0.25">
      <c r="E69" t="s">
        <v>20</v>
      </c>
      <c r="F69">
        <v>2017</v>
      </c>
      <c r="G69" t="str">
        <f t="shared" si="0"/>
        <v>Julio 2017</v>
      </c>
    </row>
    <row r="70" spans="5:7" x14ac:dyDescent="0.25">
      <c r="E70" t="s">
        <v>21</v>
      </c>
      <c r="F70">
        <v>2017</v>
      </c>
      <c r="G70" t="str">
        <f t="shared" si="0"/>
        <v>Agosto 2017</v>
      </c>
    </row>
    <row r="71" spans="5:7" x14ac:dyDescent="0.25">
      <c r="E71" t="s">
        <v>22</v>
      </c>
      <c r="F71">
        <v>2017</v>
      </c>
      <c r="G71" t="str">
        <f t="shared" si="0"/>
        <v>Septiembre 2017</v>
      </c>
    </row>
    <row r="72" spans="5:7" x14ac:dyDescent="0.25">
      <c r="E72" t="s">
        <v>23</v>
      </c>
      <c r="F72">
        <v>2017</v>
      </c>
      <c r="G72" t="str">
        <f t="shared" si="0"/>
        <v>Octubre 2017</v>
      </c>
    </row>
    <row r="73" spans="5:7" x14ac:dyDescent="0.25">
      <c r="E73" t="s">
        <v>24</v>
      </c>
      <c r="F73">
        <v>2017</v>
      </c>
      <c r="G73" t="str">
        <f t="shared" si="0"/>
        <v>Noviembre 2017</v>
      </c>
    </row>
    <row r="74" spans="5:7" x14ac:dyDescent="0.25">
      <c r="E74" t="s">
        <v>25</v>
      </c>
      <c r="F74">
        <v>2017</v>
      </c>
      <c r="G74" t="str">
        <f t="shared" si="0"/>
        <v>Diciembre 2017</v>
      </c>
    </row>
    <row r="75" spans="5:7" x14ac:dyDescent="0.25">
      <c r="E75" t="s">
        <v>14</v>
      </c>
      <c r="F75">
        <v>2018</v>
      </c>
      <c r="G75" t="str">
        <f t="shared" si="0"/>
        <v>Enero  2018</v>
      </c>
    </row>
    <row r="76" spans="5:7" x14ac:dyDescent="0.25">
      <c r="E76" t="s">
        <v>15</v>
      </c>
      <c r="F76">
        <v>2018</v>
      </c>
      <c r="G76" t="str">
        <f t="shared" si="0"/>
        <v>Febrero 2018</v>
      </c>
    </row>
    <row r="77" spans="5:7" x14ac:dyDescent="0.25">
      <c r="E77" t="s">
        <v>16</v>
      </c>
      <c r="F77">
        <v>2018</v>
      </c>
      <c r="G77" t="str">
        <f t="shared" si="0"/>
        <v>Marzo 2018</v>
      </c>
    </row>
    <row r="78" spans="5:7" x14ac:dyDescent="0.25">
      <c r="E78" t="s">
        <v>17</v>
      </c>
      <c r="F78">
        <v>2018</v>
      </c>
      <c r="G78" t="str">
        <f t="shared" si="0"/>
        <v>Abril 2018</v>
      </c>
    </row>
    <row r="79" spans="5:7" x14ac:dyDescent="0.25">
      <c r="E79" t="s">
        <v>18</v>
      </c>
      <c r="F79">
        <v>2018</v>
      </c>
      <c r="G79" t="str">
        <f t="shared" si="0"/>
        <v>Mayo 2018</v>
      </c>
    </row>
    <row r="80" spans="5:7" x14ac:dyDescent="0.25">
      <c r="E80" t="s">
        <v>19</v>
      </c>
      <c r="F80">
        <v>2018</v>
      </c>
      <c r="G80" t="str">
        <f t="shared" si="0"/>
        <v>Junio 2018</v>
      </c>
    </row>
    <row r="81" spans="5:7" x14ac:dyDescent="0.25">
      <c r="E81" t="s">
        <v>20</v>
      </c>
      <c r="F81">
        <v>2018</v>
      </c>
      <c r="G81" t="str">
        <f t="shared" si="0"/>
        <v>Julio 2018</v>
      </c>
    </row>
    <row r="82" spans="5:7" x14ac:dyDescent="0.25">
      <c r="E82" t="s">
        <v>21</v>
      </c>
      <c r="F82">
        <v>2018</v>
      </c>
      <c r="G82" t="str">
        <f t="shared" si="0"/>
        <v>Agosto 2018</v>
      </c>
    </row>
    <row r="83" spans="5:7" x14ac:dyDescent="0.25">
      <c r="E83" t="s">
        <v>22</v>
      </c>
      <c r="F83">
        <v>2018</v>
      </c>
      <c r="G83" t="str">
        <f t="shared" si="0"/>
        <v>Septiembre 2018</v>
      </c>
    </row>
    <row r="84" spans="5:7" x14ac:dyDescent="0.25">
      <c r="E84" t="s">
        <v>23</v>
      </c>
      <c r="F84">
        <v>2018</v>
      </c>
      <c r="G84" t="str">
        <f t="shared" si="0"/>
        <v>Octubre 2018</v>
      </c>
    </row>
    <row r="85" spans="5:7" x14ac:dyDescent="0.25">
      <c r="E85" t="s">
        <v>24</v>
      </c>
      <c r="F85">
        <v>2018</v>
      </c>
      <c r="G85" t="str">
        <f t="shared" si="0"/>
        <v>Noviembre 2018</v>
      </c>
    </row>
    <row r="86" spans="5:7" x14ac:dyDescent="0.25">
      <c r="E86" t="s">
        <v>25</v>
      </c>
      <c r="F86">
        <v>2018</v>
      </c>
      <c r="G86" t="str">
        <f t="shared" si="0"/>
        <v>Diciembre 2018</v>
      </c>
    </row>
    <row r="87" spans="5:7" x14ac:dyDescent="0.25">
      <c r="E87" t="s">
        <v>14</v>
      </c>
      <c r="F87">
        <v>2019</v>
      </c>
      <c r="G87" t="str">
        <f t="shared" si="0"/>
        <v>Enero  2019</v>
      </c>
    </row>
    <row r="88" spans="5:7" x14ac:dyDescent="0.25">
      <c r="E88" t="s">
        <v>15</v>
      </c>
      <c r="F88">
        <v>2019</v>
      </c>
      <c r="G88" t="str">
        <f t="shared" si="0"/>
        <v>Febrero 2019</v>
      </c>
    </row>
    <row r="89" spans="5:7" x14ac:dyDescent="0.25">
      <c r="E89" t="s">
        <v>16</v>
      </c>
      <c r="F89">
        <v>2019</v>
      </c>
      <c r="G89" t="str">
        <f t="shared" si="0"/>
        <v>Marzo 2019</v>
      </c>
    </row>
    <row r="90" spans="5:7" x14ac:dyDescent="0.25">
      <c r="E90" t="s">
        <v>17</v>
      </c>
      <c r="F90">
        <v>2019</v>
      </c>
      <c r="G90" t="str">
        <f t="shared" si="0"/>
        <v>Abril 2019</v>
      </c>
    </row>
    <row r="91" spans="5:7" x14ac:dyDescent="0.25">
      <c r="E91" t="s">
        <v>18</v>
      </c>
      <c r="F91">
        <v>2019</v>
      </c>
      <c r="G91" t="str">
        <f t="shared" si="0"/>
        <v>Mayo 2019</v>
      </c>
    </row>
    <row r="92" spans="5:7" x14ac:dyDescent="0.25">
      <c r="E92" t="s">
        <v>19</v>
      </c>
      <c r="F92">
        <v>2019</v>
      </c>
      <c r="G92" t="str">
        <f t="shared" ref="G92:G110" si="2">E92&amp;" "&amp;F92</f>
        <v>Junio 2019</v>
      </c>
    </row>
    <row r="93" spans="5:7" x14ac:dyDescent="0.25">
      <c r="E93" t="s">
        <v>20</v>
      </c>
      <c r="F93">
        <v>2019</v>
      </c>
      <c r="G93" t="str">
        <f t="shared" si="2"/>
        <v>Julio 2019</v>
      </c>
    </row>
    <row r="94" spans="5:7" x14ac:dyDescent="0.25">
      <c r="E94" t="s">
        <v>21</v>
      </c>
      <c r="F94">
        <v>2019</v>
      </c>
      <c r="G94" t="str">
        <f t="shared" si="2"/>
        <v>Agosto 2019</v>
      </c>
    </row>
    <row r="95" spans="5:7" x14ac:dyDescent="0.25">
      <c r="E95" t="s">
        <v>22</v>
      </c>
      <c r="F95">
        <v>2019</v>
      </c>
      <c r="G95" t="str">
        <f t="shared" si="2"/>
        <v>Septiembre 2019</v>
      </c>
    </row>
    <row r="96" spans="5:7" x14ac:dyDescent="0.25">
      <c r="E96" t="s">
        <v>23</v>
      </c>
      <c r="F96">
        <v>2019</v>
      </c>
      <c r="G96" t="str">
        <f t="shared" si="2"/>
        <v>Octubre 2019</v>
      </c>
    </row>
    <row r="97" spans="5:7" x14ac:dyDescent="0.25">
      <c r="E97" t="s">
        <v>24</v>
      </c>
      <c r="F97">
        <v>2019</v>
      </c>
      <c r="G97" t="str">
        <f t="shared" si="2"/>
        <v>Noviembre 2019</v>
      </c>
    </row>
    <row r="98" spans="5:7" x14ac:dyDescent="0.25">
      <c r="E98" t="s">
        <v>25</v>
      </c>
      <c r="F98">
        <v>2019</v>
      </c>
      <c r="G98" t="str">
        <f t="shared" si="2"/>
        <v>Diciembre 2019</v>
      </c>
    </row>
    <row r="99" spans="5:7" x14ac:dyDescent="0.25">
      <c r="E99" t="s">
        <v>14</v>
      </c>
      <c r="F99">
        <v>2020</v>
      </c>
      <c r="G99" t="str">
        <f t="shared" si="2"/>
        <v>Enero  2020</v>
      </c>
    </row>
    <row r="100" spans="5:7" x14ac:dyDescent="0.25">
      <c r="E100" t="s">
        <v>15</v>
      </c>
      <c r="F100">
        <v>2020</v>
      </c>
      <c r="G100" t="str">
        <f t="shared" si="2"/>
        <v>Febrero 2020</v>
      </c>
    </row>
    <row r="101" spans="5:7" x14ac:dyDescent="0.25">
      <c r="E101" t="s">
        <v>16</v>
      </c>
      <c r="F101">
        <v>2020</v>
      </c>
      <c r="G101" t="str">
        <f t="shared" si="2"/>
        <v>Marzo 2020</v>
      </c>
    </row>
    <row r="102" spans="5:7" x14ac:dyDescent="0.25">
      <c r="E102" t="s">
        <v>17</v>
      </c>
      <c r="F102">
        <v>2020</v>
      </c>
      <c r="G102" t="str">
        <f t="shared" si="2"/>
        <v>Abril 2020</v>
      </c>
    </row>
    <row r="103" spans="5:7" x14ac:dyDescent="0.25">
      <c r="E103" t="s">
        <v>18</v>
      </c>
      <c r="F103">
        <v>2020</v>
      </c>
      <c r="G103" t="str">
        <f t="shared" si="2"/>
        <v>Mayo 2020</v>
      </c>
    </row>
    <row r="104" spans="5:7" x14ac:dyDescent="0.25">
      <c r="E104" t="s">
        <v>19</v>
      </c>
      <c r="F104">
        <v>2020</v>
      </c>
      <c r="G104" t="str">
        <f t="shared" si="2"/>
        <v>Junio 2020</v>
      </c>
    </row>
    <row r="105" spans="5:7" x14ac:dyDescent="0.25">
      <c r="E105" t="s">
        <v>20</v>
      </c>
      <c r="F105">
        <v>2020</v>
      </c>
      <c r="G105" t="str">
        <f t="shared" si="2"/>
        <v>Julio 2020</v>
      </c>
    </row>
    <row r="106" spans="5:7" x14ac:dyDescent="0.25">
      <c r="E106" t="s">
        <v>21</v>
      </c>
      <c r="F106">
        <v>2020</v>
      </c>
      <c r="G106" t="str">
        <f t="shared" si="2"/>
        <v>Agosto 2020</v>
      </c>
    </row>
    <row r="107" spans="5:7" x14ac:dyDescent="0.25">
      <c r="E107" t="s">
        <v>22</v>
      </c>
      <c r="F107">
        <v>2020</v>
      </c>
      <c r="G107" t="str">
        <f t="shared" si="2"/>
        <v>Septiembre 2020</v>
      </c>
    </row>
    <row r="108" spans="5:7" x14ac:dyDescent="0.25">
      <c r="E108" t="s">
        <v>23</v>
      </c>
      <c r="F108">
        <v>2020</v>
      </c>
      <c r="G108" t="str">
        <f t="shared" si="2"/>
        <v>Octubre 2020</v>
      </c>
    </row>
    <row r="109" spans="5:7" x14ac:dyDescent="0.25">
      <c r="E109" t="s">
        <v>24</v>
      </c>
      <c r="F109">
        <v>2020</v>
      </c>
      <c r="G109" t="str">
        <f t="shared" si="2"/>
        <v>Noviembre 2020</v>
      </c>
    </row>
    <row r="110" spans="5:7" x14ac:dyDescent="0.25">
      <c r="E110" t="s">
        <v>25</v>
      </c>
      <c r="F110">
        <v>2020</v>
      </c>
      <c r="G110" t="str">
        <f t="shared" si="2"/>
        <v>Diciembre 2020</v>
      </c>
    </row>
    <row r="114" ht="15.75" customHeight="1" x14ac:dyDescent="0.25"/>
  </sheetData>
  <sortState xmlns:xlrd2="http://schemas.microsoft.com/office/spreadsheetml/2017/richdata2" ref="B6:C22">
    <sortCondition ref="B12"/>
  </sortState>
  <mergeCells count="1">
    <mergeCell ref="B5:C5"/>
  </mergeCells>
  <dataValidations count="1">
    <dataValidation type="date" allowBlank="1" showInputMessage="1" showErrorMessage="1" errorTitle="Solamente Fechas" error="(MES/DIA/AÑO)" sqref="U5:U35 U37:U48" xr:uid="{00000000-0002-0000-0200-000000000000}">
      <formula1>$E$5</formula1>
      <formula2>$E$6</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27"/>
  <sheetViews>
    <sheetView workbookViewId="0">
      <selection activeCell="A10" sqref="A10"/>
    </sheetView>
  </sheetViews>
  <sheetFormatPr defaultColWidth="9.140625" defaultRowHeight="15" x14ac:dyDescent="0.25"/>
  <cols>
    <col min="1" max="1" width="26.140625" customWidth="1"/>
    <col min="2" max="2" width="16.28515625" bestFit="1" customWidth="1"/>
    <col min="3" max="3" width="8.5703125" bestFit="1" customWidth="1"/>
    <col min="4" max="4" width="14.7109375" bestFit="1" customWidth="1"/>
    <col min="5" max="5" width="8.28515625" bestFit="1" customWidth="1"/>
    <col min="6" max="6" width="5.85546875" bestFit="1" customWidth="1"/>
    <col min="7" max="7" width="10.85546875" bestFit="1" customWidth="1"/>
    <col min="8" max="8" width="14" bestFit="1" customWidth="1"/>
    <col min="9" max="9" width="10.42578125" bestFit="1" customWidth="1"/>
    <col min="10" max="10" width="13.5703125" bestFit="1" customWidth="1"/>
    <col min="11" max="11" width="11.28515625" bestFit="1" customWidth="1"/>
    <col min="12" max="12" width="22.28515625" customWidth="1"/>
    <col min="13" max="13" width="11.28515625" customWidth="1"/>
    <col min="14" max="14" width="30" bestFit="1" customWidth="1"/>
    <col min="15" max="15" width="31.140625" bestFit="1" customWidth="1"/>
    <col min="16" max="16" width="24.85546875" bestFit="1" customWidth="1"/>
  </cols>
  <sheetData>
    <row r="3" spans="1:11" x14ac:dyDescent="0.25">
      <c r="A3" s="2" t="s">
        <v>8</v>
      </c>
      <c r="B3" s="2" t="s">
        <v>7</v>
      </c>
    </row>
    <row r="4" spans="1:11" x14ac:dyDescent="0.25">
      <c r="B4" t="s">
        <v>26</v>
      </c>
      <c r="D4" t="s">
        <v>39</v>
      </c>
      <c r="E4" t="s">
        <v>84</v>
      </c>
      <c r="F4" t="s">
        <v>85</v>
      </c>
      <c r="G4" t="s">
        <v>93</v>
      </c>
      <c r="H4" t="s">
        <v>97</v>
      </c>
      <c r="I4" t="s">
        <v>94</v>
      </c>
      <c r="J4" t="s">
        <v>98</v>
      </c>
      <c r="K4" t="s">
        <v>6</v>
      </c>
    </row>
    <row r="5" spans="1:11" x14ac:dyDescent="0.25">
      <c r="A5" s="2" t="s">
        <v>5</v>
      </c>
      <c r="B5" t="s">
        <v>4</v>
      </c>
      <c r="C5" t="s">
        <v>13</v>
      </c>
      <c r="E5" t="s">
        <v>4</v>
      </c>
      <c r="G5" t="s">
        <v>4</v>
      </c>
      <c r="I5" t="s">
        <v>4</v>
      </c>
    </row>
    <row r="6" spans="1:11" x14ac:dyDescent="0.25">
      <c r="A6" s="6" t="s">
        <v>95</v>
      </c>
      <c r="B6" s="3"/>
      <c r="C6" s="3"/>
      <c r="D6" s="3"/>
      <c r="E6" s="3"/>
      <c r="F6" s="3"/>
      <c r="G6" s="3"/>
      <c r="H6" s="3"/>
      <c r="I6" s="3"/>
      <c r="J6" s="3"/>
      <c r="K6" s="3"/>
    </row>
    <row r="7" spans="1:11" x14ac:dyDescent="0.25">
      <c r="A7" s="4"/>
      <c r="B7" s="3"/>
      <c r="C7" s="3">
        <v>11</v>
      </c>
      <c r="D7" s="3">
        <v>11</v>
      </c>
      <c r="E7" s="3"/>
      <c r="F7" s="3"/>
      <c r="G7" s="3"/>
      <c r="H7" s="3"/>
      <c r="I7" s="3"/>
      <c r="J7" s="3"/>
      <c r="K7" s="3">
        <v>11</v>
      </c>
    </row>
    <row r="8" spans="1:11" x14ac:dyDescent="0.25">
      <c r="A8" s="4" t="s">
        <v>30</v>
      </c>
      <c r="B8" s="3">
        <v>6</v>
      </c>
      <c r="C8" s="3"/>
      <c r="D8" s="3">
        <v>6</v>
      </c>
      <c r="E8" s="3"/>
      <c r="F8" s="3"/>
      <c r="G8" s="3"/>
      <c r="H8" s="3"/>
      <c r="I8" s="3"/>
      <c r="J8" s="3"/>
      <c r="K8" s="3">
        <v>6</v>
      </c>
    </row>
    <row r="9" spans="1:11" x14ac:dyDescent="0.25">
      <c r="A9" s="4" t="s">
        <v>47</v>
      </c>
      <c r="B9" s="3">
        <v>12</v>
      </c>
      <c r="C9" s="3"/>
      <c r="D9" s="3">
        <v>12</v>
      </c>
      <c r="E9" s="3"/>
      <c r="F9" s="3"/>
      <c r="G9" s="3">
        <v>1</v>
      </c>
      <c r="H9" s="3">
        <v>1</v>
      </c>
      <c r="I9" s="3">
        <v>1</v>
      </c>
      <c r="J9" s="3">
        <v>1</v>
      </c>
      <c r="K9" s="3">
        <v>14</v>
      </c>
    </row>
    <row r="10" spans="1:11" x14ac:dyDescent="0.25">
      <c r="A10" s="6" t="s">
        <v>96</v>
      </c>
      <c r="B10" s="3">
        <v>18</v>
      </c>
      <c r="C10" s="3">
        <v>11</v>
      </c>
      <c r="D10" s="3">
        <v>29</v>
      </c>
      <c r="E10" s="3"/>
      <c r="F10" s="3"/>
      <c r="G10" s="3">
        <v>1</v>
      </c>
      <c r="H10" s="3">
        <v>1</v>
      </c>
      <c r="I10" s="3">
        <v>1</v>
      </c>
      <c r="J10" s="3">
        <v>1</v>
      </c>
      <c r="K10" s="3">
        <v>31</v>
      </c>
    </row>
    <row r="11" spans="1:11" x14ac:dyDescent="0.25">
      <c r="A11" s="6" t="s">
        <v>86</v>
      </c>
      <c r="B11" s="3"/>
      <c r="C11" s="3"/>
      <c r="D11" s="3"/>
      <c r="E11" s="3"/>
      <c r="F11" s="3"/>
      <c r="G11" s="3"/>
      <c r="H11" s="3"/>
      <c r="I11" s="3"/>
      <c r="J11" s="3"/>
      <c r="K11" s="3"/>
    </row>
    <row r="12" spans="1:11" x14ac:dyDescent="0.25">
      <c r="A12" s="4"/>
      <c r="B12" s="3"/>
      <c r="C12" s="3">
        <v>2</v>
      </c>
      <c r="D12" s="3">
        <v>2</v>
      </c>
      <c r="E12" s="3"/>
      <c r="F12" s="3"/>
      <c r="G12" s="3"/>
      <c r="H12" s="3"/>
      <c r="I12" s="3"/>
      <c r="J12" s="3"/>
      <c r="K12" s="3">
        <v>2</v>
      </c>
    </row>
    <row r="13" spans="1:11" x14ac:dyDescent="0.25">
      <c r="A13" s="4" t="s">
        <v>30</v>
      </c>
      <c r="B13" s="3">
        <v>2</v>
      </c>
      <c r="C13" s="3"/>
      <c r="D13" s="3">
        <v>2</v>
      </c>
      <c r="E13" s="3"/>
      <c r="F13" s="3"/>
      <c r="G13" s="3"/>
      <c r="H13" s="3"/>
      <c r="I13" s="3"/>
      <c r="J13" s="3"/>
      <c r="K13" s="3">
        <v>2</v>
      </c>
    </row>
    <row r="14" spans="1:11" x14ac:dyDescent="0.25">
      <c r="A14" s="4" t="s">
        <v>47</v>
      </c>
      <c r="B14" s="3">
        <v>2</v>
      </c>
      <c r="C14" s="3"/>
      <c r="D14" s="3">
        <v>2</v>
      </c>
      <c r="E14" s="3"/>
      <c r="F14" s="3"/>
      <c r="G14" s="3"/>
      <c r="H14" s="3"/>
      <c r="I14" s="3"/>
      <c r="J14" s="3"/>
      <c r="K14" s="3">
        <v>2</v>
      </c>
    </row>
    <row r="15" spans="1:11" x14ac:dyDescent="0.25">
      <c r="A15" s="6" t="s">
        <v>87</v>
      </c>
      <c r="B15" s="3">
        <v>4</v>
      </c>
      <c r="C15" s="3">
        <v>2</v>
      </c>
      <c r="D15" s="3">
        <v>6</v>
      </c>
      <c r="E15" s="3"/>
      <c r="F15" s="3"/>
      <c r="G15" s="3"/>
      <c r="H15" s="3"/>
      <c r="I15" s="3"/>
      <c r="J15" s="3"/>
      <c r="K15" s="3">
        <v>6</v>
      </c>
    </row>
    <row r="16" spans="1:11" x14ac:dyDescent="0.25">
      <c r="A16" s="6" t="s">
        <v>88</v>
      </c>
      <c r="B16" s="3"/>
      <c r="C16" s="3"/>
      <c r="D16" s="3"/>
      <c r="E16" s="3"/>
      <c r="F16" s="3"/>
      <c r="G16" s="3"/>
      <c r="H16" s="3"/>
      <c r="I16" s="3"/>
      <c r="J16" s="3"/>
      <c r="K16" s="3"/>
    </row>
    <row r="17" spans="1:11" x14ac:dyDescent="0.25">
      <c r="A17" s="4"/>
      <c r="B17" s="3"/>
      <c r="C17" s="3">
        <v>1</v>
      </c>
      <c r="D17" s="3">
        <v>1</v>
      </c>
      <c r="E17" s="3"/>
      <c r="F17" s="3"/>
      <c r="G17" s="3"/>
      <c r="H17" s="3"/>
      <c r="I17" s="3"/>
      <c r="J17" s="3"/>
      <c r="K17" s="3">
        <v>1</v>
      </c>
    </row>
    <row r="18" spans="1:11" x14ac:dyDescent="0.25">
      <c r="A18" s="4" t="s">
        <v>30</v>
      </c>
      <c r="B18" s="3">
        <v>2</v>
      </c>
      <c r="C18" s="3"/>
      <c r="D18" s="3">
        <v>2</v>
      </c>
      <c r="E18" s="3"/>
      <c r="F18" s="3"/>
      <c r="G18" s="3"/>
      <c r="H18" s="3"/>
      <c r="I18" s="3"/>
      <c r="J18" s="3"/>
      <c r="K18" s="3">
        <v>2</v>
      </c>
    </row>
    <row r="19" spans="1:11" x14ac:dyDescent="0.25">
      <c r="A19" s="4" t="s">
        <v>47</v>
      </c>
      <c r="B19" s="3">
        <v>4</v>
      </c>
      <c r="C19" s="3"/>
      <c r="D19" s="3">
        <v>4</v>
      </c>
      <c r="E19" s="3"/>
      <c r="F19" s="3"/>
      <c r="G19" s="3"/>
      <c r="H19" s="3"/>
      <c r="I19" s="3"/>
      <c r="J19" s="3"/>
      <c r="K19" s="3">
        <v>4</v>
      </c>
    </row>
    <row r="20" spans="1:11" x14ac:dyDescent="0.25">
      <c r="A20" s="4" t="s">
        <v>89</v>
      </c>
      <c r="B20" s="3"/>
      <c r="C20" s="3"/>
      <c r="D20" s="3"/>
      <c r="E20" s="3">
        <v>1</v>
      </c>
      <c r="F20" s="3">
        <v>1</v>
      </c>
      <c r="G20" s="3"/>
      <c r="H20" s="3"/>
      <c r="I20" s="3"/>
      <c r="J20" s="3"/>
      <c r="K20" s="3">
        <v>1</v>
      </c>
    </row>
    <row r="21" spans="1:11" x14ac:dyDescent="0.25">
      <c r="A21" s="6" t="s">
        <v>90</v>
      </c>
      <c r="B21" s="3">
        <v>6</v>
      </c>
      <c r="C21" s="3">
        <v>1</v>
      </c>
      <c r="D21" s="3">
        <v>7</v>
      </c>
      <c r="E21" s="3">
        <v>1</v>
      </c>
      <c r="F21" s="3">
        <v>1</v>
      </c>
      <c r="G21" s="3"/>
      <c r="H21" s="3"/>
      <c r="I21" s="3"/>
      <c r="J21" s="3"/>
      <c r="K21" s="3">
        <v>8</v>
      </c>
    </row>
    <row r="22" spans="1:11" x14ac:dyDescent="0.25">
      <c r="A22" s="6" t="s">
        <v>91</v>
      </c>
      <c r="B22" s="3"/>
      <c r="C22" s="3"/>
      <c r="D22" s="3"/>
      <c r="E22" s="3"/>
      <c r="F22" s="3"/>
      <c r="G22" s="3"/>
      <c r="H22" s="3"/>
      <c r="I22" s="3"/>
      <c r="J22" s="3"/>
      <c r="K22" s="3"/>
    </row>
    <row r="23" spans="1:11" x14ac:dyDescent="0.25">
      <c r="A23" s="4"/>
      <c r="B23" s="3"/>
      <c r="C23" s="3">
        <v>1</v>
      </c>
      <c r="D23" s="3">
        <v>1</v>
      </c>
      <c r="E23" s="3"/>
      <c r="F23" s="3"/>
      <c r="G23" s="3"/>
      <c r="H23" s="3"/>
      <c r="I23" s="3"/>
      <c r="J23" s="3"/>
      <c r="K23" s="3">
        <v>1</v>
      </c>
    </row>
    <row r="24" spans="1:11" x14ac:dyDescent="0.25">
      <c r="A24" s="4" t="s">
        <v>30</v>
      </c>
      <c r="B24" s="3">
        <v>6</v>
      </c>
      <c r="C24" s="3"/>
      <c r="D24" s="3">
        <v>6</v>
      </c>
      <c r="E24" s="3"/>
      <c r="F24" s="3"/>
      <c r="G24" s="3"/>
      <c r="H24" s="3"/>
      <c r="I24" s="3"/>
      <c r="J24" s="3"/>
      <c r="K24" s="3">
        <v>6</v>
      </c>
    </row>
    <row r="25" spans="1:11" x14ac:dyDescent="0.25">
      <c r="A25" s="4" t="s">
        <v>47</v>
      </c>
      <c r="B25" s="3">
        <v>2</v>
      </c>
      <c r="C25" s="3"/>
      <c r="D25" s="3">
        <v>2</v>
      </c>
      <c r="E25" s="3"/>
      <c r="F25" s="3"/>
      <c r="G25" s="3"/>
      <c r="H25" s="3"/>
      <c r="I25" s="3"/>
      <c r="J25" s="3"/>
      <c r="K25" s="3">
        <v>2</v>
      </c>
    </row>
    <row r="26" spans="1:11" x14ac:dyDescent="0.25">
      <c r="A26" s="6" t="s">
        <v>92</v>
      </c>
      <c r="B26" s="3">
        <v>8</v>
      </c>
      <c r="C26" s="3">
        <v>1</v>
      </c>
      <c r="D26" s="3">
        <v>9</v>
      </c>
      <c r="E26" s="3"/>
      <c r="F26" s="3"/>
      <c r="G26" s="3"/>
      <c r="H26" s="3"/>
      <c r="I26" s="3"/>
      <c r="J26" s="3"/>
      <c r="K26" s="3">
        <v>9</v>
      </c>
    </row>
    <row r="27" spans="1:11" x14ac:dyDescent="0.25">
      <c r="A27" s="6" t="s">
        <v>6</v>
      </c>
      <c r="B27" s="3">
        <v>36</v>
      </c>
      <c r="C27" s="3">
        <v>15</v>
      </c>
      <c r="D27" s="3">
        <v>51</v>
      </c>
      <c r="E27" s="3">
        <v>1</v>
      </c>
      <c r="F27" s="3">
        <v>1</v>
      </c>
      <c r="G27" s="3">
        <v>1</v>
      </c>
      <c r="H27" s="3">
        <v>1</v>
      </c>
      <c r="I27" s="3">
        <v>1</v>
      </c>
      <c r="J27" s="3">
        <v>1</v>
      </c>
      <c r="K27" s="3">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F27"/>
  <sheetViews>
    <sheetView workbookViewId="0">
      <selection activeCell="E14" sqref="E14"/>
    </sheetView>
  </sheetViews>
  <sheetFormatPr defaultColWidth="9.140625" defaultRowHeight="15" x14ac:dyDescent="0.25"/>
  <cols>
    <col min="1" max="1" width="26.140625" customWidth="1"/>
    <col min="2" max="2" width="16.28515625" bestFit="1" customWidth="1"/>
    <col min="3" max="3" width="2" bestFit="1" customWidth="1"/>
    <col min="4" max="4" width="9" bestFit="1" customWidth="1"/>
    <col min="5" max="5" width="8.5703125" bestFit="1" customWidth="1"/>
    <col min="6" max="6" width="11.28515625" customWidth="1"/>
    <col min="7" max="7" width="12.140625" customWidth="1"/>
    <col min="8" max="8" width="15.28515625" customWidth="1"/>
    <col min="9" max="9" width="11.28515625" customWidth="1"/>
    <col min="10" max="10" width="10.28515625" bestFit="1" customWidth="1"/>
    <col min="11" max="11" width="18.42578125" bestFit="1" customWidth="1"/>
    <col min="12" max="12" width="11.28515625" bestFit="1" customWidth="1"/>
  </cols>
  <sheetData>
    <row r="4" spans="1:6" x14ac:dyDescent="0.25">
      <c r="A4" s="2" t="s">
        <v>8</v>
      </c>
      <c r="B4" s="2" t="s">
        <v>7</v>
      </c>
    </row>
    <row r="5" spans="1:6" x14ac:dyDescent="0.25">
      <c r="A5" s="2" t="s">
        <v>5</v>
      </c>
      <c r="B5" t="s">
        <v>26</v>
      </c>
      <c r="D5" t="s">
        <v>93</v>
      </c>
      <c r="E5" t="s">
        <v>94</v>
      </c>
      <c r="F5" t="s">
        <v>6</v>
      </c>
    </row>
    <row r="6" spans="1:6" x14ac:dyDescent="0.25">
      <c r="A6" s="6" t="s">
        <v>95</v>
      </c>
      <c r="B6" s="3"/>
      <c r="C6" s="3"/>
      <c r="D6" s="3"/>
      <c r="E6" s="3"/>
      <c r="F6" s="3"/>
    </row>
    <row r="7" spans="1:6" x14ac:dyDescent="0.25">
      <c r="A7" s="4" t="s">
        <v>0</v>
      </c>
      <c r="B7" s="3"/>
      <c r="C7" s="3"/>
      <c r="D7" s="3"/>
      <c r="E7" s="3"/>
      <c r="F7" s="3"/>
    </row>
    <row r="8" spans="1:6" x14ac:dyDescent="0.25">
      <c r="A8" s="7" t="s">
        <v>4</v>
      </c>
      <c r="B8" s="3">
        <v>18</v>
      </c>
      <c r="C8" s="3"/>
      <c r="D8" s="3">
        <v>1</v>
      </c>
      <c r="E8" s="3">
        <v>1</v>
      </c>
      <c r="F8" s="3">
        <v>20</v>
      </c>
    </row>
    <row r="9" spans="1:6" x14ac:dyDescent="0.25">
      <c r="A9" s="7" t="s">
        <v>13</v>
      </c>
      <c r="B9" s="3">
        <v>1</v>
      </c>
      <c r="C9" s="3"/>
      <c r="D9" s="3"/>
      <c r="E9" s="3"/>
      <c r="F9" s="3">
        <v>1</v>
      </c>
    </row>
    <row r="10" spans="1:6" x14ac:dyDescent="0.25">
      <c r="A10" s="4" t="s">
        <v>38</v>
      </c>
      <c r="B10" s="3">
        <v>19</v>
      </c>
      <c r="C10" s="3"/>
      <c r="D10" s="3">
        <v>1</v>
      </c>
      <c r="E10" s="3">
        <v>1</v>
      </c>
      <c r="F10" s="3">
        <v>21</v>
      </c>
    </row>
    <row r="11" spans="1:6" x14ac:dyDescent="0.25">
      <c r="A11" s="6" t="s">
        <v>96</v>
      </c>
      <c r="B11" s="3">
        <v>19</v>
      </c>
      <c r="C11" s="3"/>
      <c r="D11" s="3">
        <v>1</v>
      </c>
      <c r="E11" s="3">
        <v>1</v>
      </c>
      <c r="F11" s="3">
        <v>21</v>
      </c>
    </row>
    <row r="12" spans="1:6" x14ac:dyDescent="0.25">
      <c r="A12" s="6" t="s">
        <v>86</v>
      </c>
      <c r="B12" s="3"/>
      <c r="C12" s="3"/>
      <c r="D12" s="3"/>
      <c r="E12" s="3"/>
      <c r="F12" s="3"/>
    </row>
    <row r="13" spans="1:6" x14ac:dyDescent="0.25">
      <c r="A13" s="4" t="s">
        <v>0</v>
      </c>
      <c r="B13" s="3"/>
      <c r="C13" s="3"/>
      <c r="D13" s="3"/>
      <c r="E13" s="3"/>
      <c r="F13" s="3"/>
    </row>
    <row r="14" spans="1:6" x14ac:dyDescent="0.25">
      <c r="A14" s="7" t="s">
        <v>4</v>
      </c>
      <c r="B14" s="3">
        <v>4</v>
      </c>
      <c r="C14" s="3"/>
      <c r="D14" s="3"/>
      <c r="E14" s="3"/>
      <c r="F14" s="3">
        <v>4</v>
      </c>
    </row>
    <row r="15" spans="1:6" x14ac:dyDescent="0.25">
      <c r="A15" s="4" t="s">
        <v>38</v>
      </c>
      <c r="B15" s="3">
        <v>4</v>
      </c>
      <c r="C15" s="3"/>
      <c r="D15" s="3"/>
      <c r="E15" s="3"/>
      <c r="F15" s="3">
        <v>4</v>
      </c>
    </row>
    <row r="16" spans="1:6" x14ac:dyDescent="0.25">
      <c r="A16" s="6" t="s">
        <v>87</v>
      </c>
      <c r="B16" s="3">
        <v>4</v>
      </c>
      <c r="C16" s="3"/>
      <c r="D16" s="3"/>
      <c r="E16" s="3"/>
      <c r="F16" s="3">
        <v>4</v>
      </c>
    </row>
    <row r="17" spans="1:6" x14ac:dyDescent="0.25">
      <c r="A17" s="6" t="s">
        <v>88</v>
      </c>
      <c r="B17" s="3"/>
      <c r="C17" s="3"/>
      <c r="D17" s="3"/>
      <c r="E17" s="3"/>
      <c r="F17" s="3"/>
    </row>
    <row r="18" spans="1:6" x14ac:dyDescent="0.25">
      <c r="A18" s="4" t="s">
        <v>0</v>
      </c>
      <c r="B18" s="3"/>
      <c r="C18" s="3"/>
      <c r="D18" s="3"/>
      <c r="E18" s="3"/>
      <c r="F18" s="3"/>
    </row>
    <row r="19" spans="1:6" x14ac:dyDescent="0.25">
      <c r="A19" s="7" t="s">
        <v>4</v>
      </c>
      <c r="B19" s="3">
        <v>6</v>
      </c>
      <c r="C19" s="3">
        <v>1</v>
      </c>
      <c r="D19" s="3"/>
      <c r="E19" s="3"/>
      <c r="F19" s="3">
        <v>7</v>
      </c>
    </row>
    <row r="20" spans="1:6" x14ac:dyDescent="0.25">
      <c r="A20" s="4" t="s">
        <v>38</v>
      </c>
      <c r="B20" s="3">
        <v>6</v>
      </c>
      <c r="C20" s="3">
        <v>1</v>
      </c>
      <c r="D20" s="3"/>
      <c r="E20" s="3"/>
      <c r="F20" s="3">
        <v>7</v>
      </c>
    </row>
    <row r="21" spans="1:6" x14ac:dyDescent="0.25">
      <c r="A21" s="6" t="s">
        <v>90</v>
      </c>
      <c r="B21" s="3">
        <v>6</v>
      </c>
      <c r="C21" s="3">
        <v>1</v>
      </c>
      <c r="D21" s="3"/>
      <c r="E21" s="3"/>
      <c r="F21" s="3">
        <v>7</v>
      </c>
    </row>
    <row r="22" spans="1:6" x14ac:dyDescent="0.25">
      <c r="A22" s="6" t="s">
        <v>91</v>
      </c>
      <c r="B22" s="3"/>
      <c r="C22" s="3"/>
      <c r="D22" s="3"/>
      <c r="E22" s="3"/>
      <c r="F22" s="3"/>
    </row>
    <row r="23" spans="1:6" x14ac:dyDescent="0.25">
      <c r="A23" s="4" t="s">
        <v>0</v>
      </c>
      <c r="B23" s="3"/>
      <c r="C23" s="3"/>
      <c r="D23" s="3"/>
      <c r="E23" s="3"/>
      <c r="F23" s="3"/>
    </row>
    <row r="24" spans="1:6" x14ac:dyDescent="0.25">
      <c r="A24" s="7" t="s">
        <v>4</v>
      </c>
      <c r="B24" s="3">
        <v>8</v>
      </c>
      <c r="C24" s="3"/>
      <c r="D24" s="3"/>
      <c r="E24" s="3"/>
      <c r="F24" s="3">
        <v>8</v>
      </c>
    </row>
    <row r="25" spans="1:6" x14ac:dyDescent="0.25">
      <c r="A25" s="4" t="s">
        <v>38</v>
      </c>
      <c r="B25" s="3">
        <v>8</v>
      </c>
      <c r="C25" s="3"/>
      <c r="D25" s="3"/>
      <c r="E25" s="3"/>
      <c r="F25" s="3">
        <v>8</v>
      </c>
    </row>
    <row r="26" spans="1:6" x14ac:dyDescent="0.25">
      <c r="A26" s="6" t="s">
        <v>92</v>
      </c>
      <c r="B26" s="3">
        <v>8</v>
      </c>
      <c r="C26" s="3"/>
      <c r="D26" s="3"/>
      <c r="E26" s="3"/>
      <c r="F26" s="3">
        <v>8</v>
      </c>
    </row>
    <row r="27" spans="1:6" x14ac:dyDescent="0.25">
      <c r="A27" s="6" t="s">
        <v>6</v>
      </c>
      <c r="B27" s="3">
        <v>37</v>
      </c>
      <c r="C27" s="3">
        <v>1</v>
      </c>
      <c r="D27" s="3">
        <v>1</v>
      </c>
      <c r="E27" s="3">
        <v>1</v>
      </c>
      <c r="F27" s="3">
        <v>40</v>
      </c>
    </row>
  </sheetData>
  <sheetProtection pivotTables="0"/>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70f9678-d9a4-4cfa-8c44-20482d8adc97">D7S4TTY34CWF-5-264</_dlc_DocId>
    <_dlc_DocIdUrl xmlns="e70f9678-d9a4-4cfa-8c44-20482d8adc97">
      <Url>http://intranettss/_layouts/15/DocIdRedir.aspx?ID=D7S4TTY34CWF-5-264</Url>
      <Description>D7S4TTY34CWF-5-264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8F8E3AD9606C48B596A0372ACECFFC" ma:contentTypeVersion="5" ma:contentTypeDescription="Create a new document." ma:contentTypeScope="" ma:versionID="d48cc0a96e3e9f9f9128b38b4236a0ce">
  <xsd:schema xmlns:xsd="http://www.w3.org/2001/XMLSchema" xmlns:xs="http://www.w3.org/2001/XMLSchema" xmlns:p="http://schemas.microsoft.com/office/2006/metadata/properties" xmlns:ns2="e70f9678-d9a4-4cfa-8c44-20482d8adc97" targetNamespace="http://schemas.microsoft.com/office/2006/metadata/properties" ma:root="true" ma:fieldsID="9e892619676a032ecc0bb682c6c6f01b" ns2:_="">
    <xsd:import namespace="e70f9678-d9a4-4cfa-8c44-20482d8adc9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f9678-d9a4-4cfa-8c44-20482d8adc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24BEF20F-D9DC-4729-8BB8-784868642B1C}">
  <ds:schemaRefs>
    <ds:schemaRef ds:uri="http://purl.org/dc/elements/1.1/"/>
    <ds:schemaRef ds:uri="e70f9678-d9a4-4cfa-8c44-20482d8adc97"/>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8AE1E19-AC40-4157-A8CF-BFE56B3742D4}">
  <ds:schemaRefs>
    <ds:schemaRef ds:uri="http://schemas.microsoft.com/sharepoint/v3/contenttype/forms"/>
  </ds:schemaRefs>
</ds:datastoreItem>
</file>

<file path=customXml/itemProps3.xml><?xml version="1.0" encoding="utf-8"?>
<ds:datastoreItem xmlns:ds="http://schemas.openxmlformats.org/officeDocument/2006/customXml" ds:itemID="{D745C5E6-45AD-4D06-AC6E-E88D1BAAB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f9678-d9a4-4cfa-8c44-20482d8ad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5C5C852-4FE4-42C5-8F1A-13B9E422DD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 CRUDA 2022 </vt:lpstr>
      <vt:lpstr>TRANSPARENCIA</vt:lpstr>
      <vt:lpstr>DATA VALIDATION</vt:lpstr>
      <vt:lpstr>P-TRANSP.</vt:lpstr>
      <vt:lpstr>PIVOT</vt:lpstr>
      <vt:lpstr>Meses</vt:lpstr>
      <vt:lpstr>Solicitud_tiempo</vt:lpstr>
      <vt:lpstr>Tiempo3</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Garces</dc:creator>
  <cp:lastModifiedBy>Jennifer Gomez</cp:lastModifiedBy>
  <cp:lastPrinted>2015-01-22T13:39:08Z</cp:lastPrinted>
  <dcterms:created xsi:type="dcterms:W3CDTF">2014-06-09T18:58:16Z</dcterms:created>
  <dcterms:modified xsi:type="dcterms:W3CDTF">2022-08-10T19:08:41Z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0x010100128F8E3AD9606C48B596A0372ACECFFC</vt:lpwstr>
  </property>
  <property fmtid="{D5CDD505-2E9C-101B-9397-08002B2CF9AE}" pid="3" name="_dlc_DocIdItemGuid">
    <vt:lpwstr>26d674a4-0f1e-4ea9-8c63-c44376020ab1</vt:lpwstr>
  </property>
</Properties>
</file>